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lan de trésorerie" sheetId="1" r:id="rId4"/>
  </sheets>
</workbook>
</file>

<file path=xl/sharedStrings.xml><?xml version="1.0" encoding="utf-8"?>
<sst xmlns="http://schemas.openxmlformats.org/spreadsheetml/2006/main" uniqueCount="68">
  <si>
    <t xml:space="preserve">PLAN DE TRESORERIE </t>
  </si>
  <si>
    <r>
      <rPr>
        <b val="1"/>
        <sz val="10"/>
        <color indexed="8"/>
        <rFont val="Arial"/>
      </rPr>
      <t>janvier</t>
    </r>
  </si>
  <si>
    <r>
      <rPr>
        <b val="1"/>
        <sz val="10"/>
        <color indexed="8"/>
        <rFont val="Arial"/>
      </rPr>
      <t>j</t>
    </r>
    <r>
      <rPr>
        <b val="1"/>
        <sz val="10"/>
        <color indexed="8"/>
        <rFont val="Arial"/>
      </rPr>
      <t>uillet</t>
    </r>
  </si>
  <si>
    <r>
      <rPr>
        <b val="1"/>
        <sz val="10"/>
        <color indexed="8"/>
        <rFont val="Arial"/>
      </rPr>
      <t>a</t>
    </r>
    <r>
      <rPr>
        <b val="1"/>
        <sz val="10"/>
        <color indexed="8"/>
        <rFont val="Arial"/>
      </rPr>
      <t>out</t>
    </r>
  </si>
  <si>
    <r>
      <rPr>
        <b val="1"/>
        <sz val="10"/>
        <color indexed="8"/>
        <rFont val="Arial"/>
      </rPr>
      <t>s</t>
    </r>
    <r>
      <rPr>
        <b val="1"/>
        <sz val="10"/>
        <color indexed="8"/>
        <rFont val="Arial"/>
      </rPr>
      <t>eptembre</t>
    </r>
  </si>
  <si>
    <t xml:space="preserve"> 1. SOLDE EN DEBUT DE MOIS</t>
  </si>
  <si>
    <t xml:space="preserve"> 2. ENCAISSEMENTS</t>
  </si>
  <si>
    <t>D'exploitation</t>
  </si>
  <si>
    <r>
      <rPr>
        <i val="1"/>
        <sz val="10"/>
        <color indexed="8"/>
        <rFont val="Arial"/>
      </rPr>
      <t xml:space="preserve"> Ventes </t>
    </r>
    <r>
      <rPr>
        <b val="1"/>
        <i val="1"/>
        <sz val="10"/>
        <color indexed="8"/>
        <rFont val="Arial"/>
      </rPr>
      <t>TTC</t>
    </r>
  </si>
  <si>
    <t xml:space="preserve"> Cafés</t>
  </si>
  <si>
    <t>Yoga / respiration</t>
  </si>
  <si>
    <t>Total encaissements d'exploitation</t>
  </si>
  <si>
    <t>Hors exploitation</t>
  </si>
  <si>
    <t xml:space="preserve"> Apports en capital</t>
  </si>
  <si>
    <t xml:space="preserve"> Apports en comptes courants d'associés</t>
  </si>
  <si>
    <t xml:space="preserve"> Subventions</t>
  </si>
  <si>
    <t xml:space="preserve"> Emprunts à moyen et long terme </t>
  </si>
  <si>
    <t xml:space="preserve"> Autres encaissements</t>
  </si>
  <si>
    <t>Total encaissements hors exploitation</t>
  </si>
  <si>
    <t>A. TOTAL ENCAISSEMENTS</t>
  </si>
  <si>
    <t xml:space="preserve"> 3. DECAISSEMENTS</t>
  </si>
  <si>
    <t xml:space="preserve"> </t>
  </si>
  <si>
    <t xml:space="preserve">  Loyers et charges locatives</t>
  </si>
  <si>
    <t xml:space="preserve">  Eau</t>
  </si>
  <si>
    <t xml:space="preserve">  Electricité</t>
  </si>
  <si>
    <t xml:space="preserve">  Fournitures d'entretien</t>
  </si>
  <si>
    <t xml:space="preserve">  Fournitures diverses</t>
  </si>
  <si>
    <t xml:space="preserve">  Assurances</t>
  </si>
  <si>
    <t xml:space="preserve">  Entretien (locaux, matériel)</t>
  </si>
  <si>
    <t xml:space="preserve">  Service de nettoyage</t>
  </si>
  <si>
    <t>Travaux maintenance</t>
  </si>
  <si>
    <t xml:space="preserve">  Marketing et publicités</t>
  </si>
  <si>
    <t xml:space="preserve"> Téléphone</t>
  </si>
  <si>
    <t xml:space="preserve">  Internet</t>
  </si>
  <si>
    <t xml:space="preserve">  Abonnement musique</t>
  </si>
  <si>
    <t xml:space="preserve">  Abonnement  sécurité</t>
  </si>
  <si>
    <t xml:space="preserve">  Déplacements</t>
  </si>
  <si>
    <t xml:space="preserve">  </t>
  </si>
  <si>
    <t xml:space="preserve">  Rémunération du dirigeant</t>
  </si>
  <si>
    <t xml:space="preserve">  Cotisations sociales du dirigeant</t>
  </si>
  <si>
    <t xml:space="preserve">  Salaires brut des salariés</t>
  </si>
  <si>
    <t xml:space="preserve">  Cotisations sociales salariés</t>
  </si>
  <si>
    <t xml:space="preserve">  Salaires coachs</t>
  </si>
  <si>
    <t xml:space="preserve">  Gestion et Comptabilité</t>
  </si>
  <si>
    <t xml:space="preserve">  Impôts sur les sociétés</t>
  </si>
  <si>
    <t xml:space="preserve">  CFE</t>
  </si>
  <si>
    <t xml:space="preserve">  TVA à décaisser</t>
  </si>
  <si>
    <t>Total décaissements d'exploitation</t>
  </si>
  <si>
    <t xml:space="preserve"> Système de sécurité</t>
  </si>
  <si>
    <t xml:space="preserve"> Système sonorisation</t>
  </si>
  <si>
    <t xml:space="preserve"> Frais d’agent immobilier</t>
  </si>
  <si>
    <t xml:space="preserve">  Création site internet / appli</t>
  </si>
  <si>
    <t xml:space="preserve">  Logiciels</t>
  </si>
  <si>
    <t xml:space="preserve">  Travaux / aménagements</t>
  </si>
  <si>
    <t xml:space="preserve">  Frais d’architecte et gestion projet</t>
  </si>
  <si>
    <t xml:space="preserve">  Mobilier</t>
  </si>
  <si>
    <t xml:space="preserve">  Matériel informatique</t>
  </si>
  <si>
    <t xml:space="preserve">  Remboursement d’emprunts </t>
  </si>
  <si>
    <t>Total décaissements hors exploitation</t>
  </si>
  <si>
    <t>B. TOTAL DECAISSEMENTS</t>
  </si>
  <si>
    <r>
      <rPr>
        <i val="1"/>
        <sz val="11"/>
        <color indexed="8"/>
        <rFont val="Arial"/>
      </rPr>
      <t xml:space="preserve"> </t>
    </r>
    <r>
      <rPr>
        <b val="1"/>
        <i val="1"/>
        <sz val="11"/>
        <color indexed="8"/>
        <rFont val="Arial"/>
      </rPr>
      <t>4.</t>
    </r>
    <r>
      <rPr>
        <i val="1"/>
        <sz val="11"/>
        <color indexed="8"/>
        <rFont val="Arial"/>
      </rPr>
      <t xml:space="preserve"> SOLDE DU MOIS (A - B)</t>
    </r>
  </si>
  <si>
    <t xml:space="preserve"> 5. SOLDE DE FIN DE MOIS (1 + 4)</t>
  </si>
  <si>
    <t>Construction du plan de trésorerie</t>
  </si>
  <si>
    <t>Certaines sommes proviennent directement de l'activité de l'entreprise : ce sont les encaissements d'exploitation
D'autres ont pour objet de financer l'exploitation mais ne sont pas directement issues de l'activité : elles sont "hors exploitation"</t>
  </si>
  <si>
    <r>
      <rPr>
        <b val="1"/>
        <i val="1"/>
        <sz val="10"/>
        <color indexed="14"/>
        <rFont val="Arial"/>
      </rPr>
      <t>Encaissements d'exploitation</t>
    </r>
    <r>
      <rPr>
        <sz val="10"/>
        <color indexed="8"/>
        <rFont val="Arial"/>
      </rPr>
      <t xml:space="preserve"> : indiquer le chiffre d'affaires </t>
    </r>
    <r>
      <rPr>
        <b val="1"/>
        <sz val="10"/>
        <color indexed="8"/>
        <rFont val="Arial"/>
      </rPr>
      <t>TTC</t>
    </r>
    <r>
      <rPr>
        <sz val="10"/>
        <color indexed="8"/>
        <rFont val="Arial"/>
      </rPr>
      <t xml:space="preserve"> </t>
    </r>
    <r>
      <rPr>
        <b val="1"/>
        <sz val="10"/>
        <color indexed="8"/>
        <rFont val="Arial"/>
      </rPr>
      <t>réellement</t>
    </r>
    <r>
      <rPr>
        <sz val="10"/>
        <color indexed="8"/>
        <rFont val="Arial"/>
      </rPr>
      <t xml:space="preserve"> encaissé (ou prévisionnel si vous êtes en phase de construction de votre projet)</t>
    </r>
  </si>
  <si>
    <r>
      <rPr>
        <b val="1"/>
        <u val="single"/>
        <sz val="10"/>
        <color indexed="8"/>
        <rFont val="Arial"/>
      </rPr>
      <t>Attention</t>
    </r>
    <r>
      <rPr>
        <sz val="10"/>
        <color indexed="8"/>
        <rFont val="Arial"/>
      </rPr>
      <t xml:space="preserve"> </t>
    </r>
    <r>
      <rPr>
        <b val="1"/>
        <sz val="10"/>
        <color indexed="8"/>
        <rFont val="Arial"/>
      </rPr>
      <t>!</t>
    </r>
    <r>
      <rPr>
        <sz val="10"/>
        <color indexed="8"/>
        <rFont val="Arial"/>
      </rPr>
      <t xml:space="preserve">
</t>
    </r>
    <r>
      <rPr>
        <sz val="10"/>
        <color indexed="8"/>
        <rFont val="Arial"/>
      </rPr>
      <t xml:space="preserve">• Le montant du chiffre d'affaires encaissé est inscrit </t>
    </r>
    <r>
      <rPr>
        <b val="1"/>
        <sz val="10"/>
        <color indexed="8"/>
        <rFont val="Arial"/>
      </rPr>
      <t>TTC</t>
    </r>
    <r>
      <rPr>
        <sz val="10"/>
        <color indexed="8"/>
        <rFont val="Arial"/>
      </rPr>
      <t xml:space="preserve">.
</t>
    </r>
    <r>
      <rPr>
        <sz val="10"/>
        <color indexed="8"/>
        <rFont val="Arial"/>
      </rPr>
      <t xml:space="preserve">• Le montant des ventes est celui </t>
    </r>
    <r>
      <rPr>
        <b val="1"/>
        <sz val="10"/>
        <color indexed="8"/>
        <rFont val="Arial"/>
      </rPr>
      <t>réellement</t>
    </r>
    <r>
      <rPr>
        <sz val="10"/>
        <color indexed="8"/>
        <rFont val="Arial"/>
      </rPr>
      <t xml:space="preserve"> encaissé : ne pas oublier les délais de paiement possibles entre la facturation et l'encaissement du paiement</t>
    </r>
  </si>
  <si>
    <r>
      <rPr>
        <b val="1"/>
        <i val="1"/>
        <sz val="10"/>
        <color indexed="14"/>
        <rFont val="Arial"/>
      </rPr>
      <t xml:space="preserve">Encaissements hors exploitation : </t>
    </r>
    <r>
      <rPr>
        <sz val="10"/>
        <color indexed="8"/>
        <rFont val="Arial"/>
      </rPr>
      <t>Reprendre les chiffres du plan de financement initial pour le 1er mois. En cas de versement ultérieur, porter la somme sur le mois où elle est (ou sera) réellement reçue.</t>
    </r>
  </si>
  <si>
    <r>
      <rPr>
        <b val="1"/>
        <i val="1"/>
        <sz val="10"/>
        <color indexed="14"/>
        <rFont val="Arial"/>
      </rPr>
      <t>Décaissements d'exploitation</t>
    </r>
    <r>
      <rPr>
        <sz val="10"/>
        <color indexed="14"/>
        <rFont val="Arial"/>
      </rPr>
      <t xml:space="preserve"> </t>
    </r>
    <r>
      <rPr>
        <sz val="10"/>
        <color indexed="8"/>
        <rFont val="Arial"/>
      </rPr>
      <t xml:space="preserve">: </t>
    </r>
    <r>
      <rPr>
        <b val="1"/>
        <sz val="10"/>
        <color indexed="8"/>
        <rFont val="Arial"/>
      </rPr>
      <t xml:space="preserve">Attention ! 
</t>
    </r>
    <r>
      <rPr>
        <b val="1"/>
        <sz val="10"/>
        <color indexed="8"/>
        <rFont val="Arial"/>
      </rPr>
      <t xml:space="preserve">• </t>
    </r>
    <r>
      <rPr>
        <sz val="10"/>
        <color indexed="8"/>
        <rFont val="Arial"/>
      </rPr>
      <t>Le montant des achats</t>
    </r>
    <r>
      <rPr>
        <b val="1"/>
        <sz val="10"/>
        <color indexed="8"/>
        <rFont val="Arial"/>
      </rPr>
      <t xml:space="preserve"> </t>
    </r>
    <r>
      <rPr>
        <sz val="10"/>
        <color indexed="8"/>
        <rFont val="Arial"/>
      </rPr>
      <t>est comptabilisé</t>
    </r>
    <r>
      <rPr>
        <b val="1"/>
        <sz val="10"/>
        <color indexed="8"/>
        <rFont val="Arial"/>
      </rPr>
      <t xml:space="preserve"> TTC.</t>
    </r>
    <r>
      <rPr>
        <sz val="10"/>
        <color indexed="8"/>
        <rFont val="Arial"/>
      </rPr>
      <t xml:space="preserve">
</t>
    </r>
    <r>
      <rPr>
        <sz val="10"/>
        <color indexed="8"/>
        <rFont val="Arial"/>
      </rPr>
      <t xml:space="preserve">• De même, ne pas oublier de tenir compte des délais de paiement et porter le décaissement le mois où celui-ci a (ou aura) réellement eu lieu  </t>
    </r>
  </si>
</sst>
</file>

<file path=xl/styles.xml><?xml version="1.0" encoding="utf-8"?>
<styleSheet xmlns="http://schemas.openxmlformats.org/spreadsheetml/2006/main">
  <numFmts count="2">
    <numFmt numFmtId="0" formatCode="General"/>
    <numFmt numFmtId="59" formatCode="mmmm"/>
  </numFmts>
  <fonts count="19">
    <font>
      <sz val="10"/>
      <color indexed="8"/>
      <name val="Arial"/>
    </font>
    <font>
      <sz val="8"/>
      <color indexed="8"/>
      <name val="Arial"/>
    </font>
    <font>
      <sz val="13"/>
      <color indexed="8"/>
      <name val="Arial"/>
    </font>
    <font>
      <b val="1"/>
      <sz val="14"/>
      <color indexed="11"/>
      <name val="Arial"/>
    </font>
    <font>
      <b val="1"/>
      <sz val="14"/>
      <color indexed="8"/>
      <name val="Arial"/>
    </font>
    <font>
      <b val="1"/>
      <sz val="10"/>
      <color indexed="8"/>
      <name val="Arial"/>
    </font>
    <font>
      <i val="1"/>
      <sz val="10"/>
      <color indexed="8"/>
      <name val="Arial"/>
    </font>
    <font>
      <b val="1"/>
      <sz val="11"/>
      <color indexed="8"/>
      <name val="Arial"/>
    </font>
    <font>
      <b val="1"/>
      <i val="1"/>
      <sz val="10"/>
      <color indexed="13"/>
      <name val="Arial"/>
    </font>
    <font>
      <b val="1"/>
      <i val="1"/>
      <sz val="10"/>
      <color indexed="8"/>
      <name val="Arial"/>
    </font>
    <font>
      <b val="1"/>
      <sz val="10"/>
      <color indexed="13"/>
      <name val="Arial"/>
    </font>
    <font>
      <i val="1"/>
      <sz val="11"/>
      <color indexed="8"/>
      <name val="Arial"/>
    </font>
    <font>
      <b val="1"/>
      <i val="1"/>
      <sz val="11"/>
      <color indexed="8"/>
      <name val="Arial"/>
    </font>
    <font>
      <b val="1"/>
      <i val="1"/>
      <sz val="10"/>
      <color indexed="14"/>
      <name val="Arial"/>
    </font>
    <font>
      <b val="1"/>
      <u val="single"/>
      <sz val="10"/>
      <color indexed="8"/>
      <name val="Arial"/>
    </font>
    <font>
      <sz val="10"/>
      <color indexed="13"/>
      <name val="Arial"/>
    </font>
    <font>
      <sz val="10"/>
      <color indexed="14"/>
      <name val="Arial"/>
    </font>
    <font>
      <b val="1"/>
      <sz val="10"/>
      <color indexed="11"/>
      <name val="Arial"/>
    </font>
    <font>
      <b val="1"/>
      <u val="single"/>
      <sz val="10"/>
      <color indexed="13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5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2" applyNumberFormat="0" applyFont="1" applyFill="1" applyBorder="1" applyAlignment="1" applyProtection="0">
      <alignment horizontal="center" vertical="center"/>
    </xf>
    <xf numFmtId="49" fontId="4" fillId="2" borderId="2" applyNumberFormat="1" applyFont="1" applyFill="1" applyBorder="1" applyAlignment="1" applyProtection="0">
      <alignment horizontal="center" vertical="bottom"/>
    </xf>
    <xf numFmtId="0" fontId="0" fillId="2" borderId="3" applyNumberFormat="0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horizontal="center" vertical="bottom"/>
    </xf>
    <xf numFmtId="0" fontId="4" fillId="2" borderId="2" applyNumberFormat="0" applyFont="1" applyFill="1" applyBorder="1" applyAlignment="1" applyProtection="0">
      <alignment horizontal="center"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5" fillId="2" borderId="9" applyNumberFormat="0" applyFont="1" applyFill="1" applyBorder="1" applyAlignment="1" applyProtection="0">
      <alignment horizontal="center" vertical="bottom"/>
    </xf>
    <xf numFmtId="59" fontId="5" fillId="3" borderId="10" applyNumberFormat="1" applyFont="1" applyFill="1" applyBorder="1" applyAlignment="1" applyProtection="0">
      <alignment horizontal="center" vertical="center"/>
    </xf>
    <xf numFmtId="49" fontId="5" fillId="3" borderId="10" applyNumberFormat="1" applyFont="1" applyFill="1" applyBorder="1" applyAlignment="1" applyProtection="0">
      <alignment horizontal="center" vertical="center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6" fillId="2" borderId="13" applyNumberFormat="0" applyFont="1" applyFill="1" applyBorder="1" applyAlignment="1" applyProtection="0">
      <alignment horizontal="center" vertical="bottom"/>
    </xf>
    <xf numFmtId="0" fontId="0" fillId="2" borderId="14" applyNumberFormat="0" applyFont="1" applyFill="1" applyBorder="1" applyAlignment="1" applyProtection="0">
      <alignment horizontal="center" vertical="center"/>
    </xf>
    <xf numFmtId="0" fontId="0" fillId="2" borderId="14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49" fontId="7" fillId="3" borderId="15" applyNumberFormat="1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5" fillId="2" borderId="16" applyNumberFormat="1" applyFont="1" applyFill="1" applyBorder="1" applyAlignment="1" applyProtection="0">
      <alignment vertical="bottom"/>
    </xf>
    <xf numFmtId="49" fontId="7" fillId="3" borderId="17" applyNumberFormat="1" applyFont="1" applyFill="1" applyBorder="1" applyAlignment="1" applyProtection="0">
      <alignment vertical="bottom"/>
    </xf>
    <xf numFmtId="0" fontId="0" fillId="4" borderId="18" applyNumberFormat="0" applyFont="1" applyFill="1" applyBorder="1" applyAlignment="1" applyProtection="0">
      <alignment vertical="bottom"/>
    </xf>
    <xf numFmtId="0" fontId="0" fillId="4" borderId="19" applyNumberFormat="0" applyFont="1" applyFill="1" applyBorder="1" applyAlignment="1" applyProtection="0">
      <alignment vertical="bottom"/>
    </xf>
    <xf numFmtId="0" fontId="0" fillId="4" borderId="20" applyNumberFormat="0" applyFont="1" applyFill="1" applyBorder="1" applyAlignment="1" applyProtection="0">
      <alignment vertical="bottom"/>
    </xf>
    <xf numFmtId="0" fontId="0" fillId="4" borderId="16" applyNumberFormat="0" applyFont="1" applyFill="1" applyBorder="1" applyAlignment="1" applyProtection="0">
      <alignment vertical="bottom"/>
    </xf>
    <xf numFmtId="49" fontId="8" fillId="4" borderId="16" applyNumberFormat="1" applyFont="1" applyFill="1" applyBorder="1" applyAlignment="1" applyProtection="0">
      <alignment vertical="bottom"/>
    </xf>
    <xf numFmtId="0" fontId="0" fillId="4" borderId="21" applyNumberFormat="0" applyFont="1" applyFill="1" applyBorder="1" applyAlignment="1" applyProtection="0">
      <alignment vertical="bottom"/>
    </xf>
    <xf numFmtId="0" fontId="0" fillId="4" borderId="8" applyNumberFormat="0" applyFont="1" applyFill="1" applyBorder="1" applyAlignment="1" applyProtection="0">
      <alignment vertical="bottom"/>
    </xf>
    <xf numFmtId="0" fontId="0" fillId="4" borderId="13" applyNumberFormat="0" applyFont="1" applyFill="1" applyBorder="1" applyAlignment="1" applyProtection="0">
      <alignment vertical="bottom"/>
    </xf>
    <xf numFmtId="49" fontId="6" fillId="2" borderId="16" applyNumberFormat="1" applyFont="1" applyFill="1" applyBorder="1" applyAlignment="1" applyProtection="0">
      <alignment vertical="bottom"/>
    </xf>
    <xf numFmtId="0" fontId="0" fillId="2" borderId="16" applyNumberFormat="1" applyFont="1" applyFill="1" applyBorder="1" applyAlignment="1" applyProtection="0">
      <alignment vertical="bottom"/>
    </xf>
    <xf numFmtId="49" fontId="6" fillId="2" borderId="16" applyNumberFormat="1" applyFont="1" applyFill="1" applyBorder="1" applyAlignment="1" applyProtection="0">
      <alignment horizontal="right" vertical="bottom"/>
    </xf>
    <xf numFmtId="0" fontId="0" fillId="4" borderId="22" applyNumberFormat="0" applyFont="1" applyFill="1" applyBorder="1" applyAlignment="1" applyProtection="0">
      <alignment vertical="bottom"/>
    </xf>
    <xf numFmtId="0" fontId="0" fillId="4" borderId="23" applyNumberFormat="0" applyFont="1" applyFill="1" applyBorder="1" applyAlignment="1" applyProtection="0">
      <alignment vertical="bottom"/>
    </xf>
    <xf numFmtId="0" fontId="0" fillId="4" borderId="24" applyNumberFormat="0" applyFont="1" applyFill="1" applyBorder="1" applyAlignment="1" applyProtection="0">
      <alignment vertical="bottom"/>
    </xf>
    <xf numFmtId="49" fontId="6" fillId="2" borderId="16" applyNumberFormat="1" applyFont="1" applyFill="1" applyBorder="1" applyAlignment="1" applyProtection="0">
      <alignment vertical="bottom" wrapText="1"/>
    </xf>
    <xf numFmtId="49" fontId="6" fillId="2" borderId="15" applyNumberFormat="1" applyFont="1" applyFill="1" applyBorder="1" applyAlignment="1" applyProtection="0">
      <alignment horizontal="right" vertical="bottom"/>
    </xf>
    <xf numFmtId="0" fontId="0" fillId="2" borderId="15" applyNumberFormat="1" applyFont="1" applyFill="1" applyBorder="1" applyAlignment="1" applyProtection="0">
      <alignment vertical="bottom"/>
    </xf>
    <xf numFmtId="49" fontId="10" fillId="3" borderId="25" applyNumberFormat="1" applyFont="1" applyFill="1" applyBorder="1" applyAlignment="1" applyProtection="0">
      <alignment horizontal="right" vertical="bottom"/>
    </xf>
    <xf numFmtId="0" fontId="5" fillId="2" borderId="26" applyNumberFormat="1" applyFont="1" applyFill="1" applyBorder="1" applyAlignment="1" applyProtection="0">
      <alignment vertical="bottom"/>
    </xf>
    <xf numFmtId="0" fontId="5" fillId="2" borderId="27" applyNumberFormat="1" applyFont="1" applyFill="1" applyBorder="1" applyAlignment="1" applyProtection="0">
      <alignment vertical="bottom"/>
    </xf>
    <xf numFmtId="0" fontId="5" fillId="2" borderId="28" applyNumberFormat="0" applyFont="1" applyFill="1" applyBorder="1" applyAlignment="1" applyProtection="0">
      <alignment horizontal="right" vertical="bottom"/>
    </xf>
    <xf numFmtId="0" fontId="0" fillId="2" borderId="29" applyNumberFormat="0" applyFont="1" applyFill="1" applyBorder="1" applyAlignment="1" applyProtection="0">
      <alignment vertical="bottom"/>
    </xf>
    <xf numFmtId="0" fontId="0" fillId="2" borderId="30" applyNumberFormat="0" applyFont="1" applyFill="1" applyBorder="1" applyAlignment="1" applyProtection="0">
      <alignment vertical="bottom"/>
    </xf>
    <xf numFmtId="0" fontId="0" fillId="2" borderId="31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49" fontId="7" fillId="3" borderId="28" applyNumberFormat="1" applyFont="1" applyFill="1" applyBorder="1" applyAlignment="1" applyProtection="0">
      <alignment vertical="bottom"/>
    </xf>
    <xf numFmtId="49" fontId="8" fillId="4" borderId="17" applyNumberFormat="1" applyFont="1" applyFill="1" applyBorder="1" applyAlignment="1" applyProtection="0">
      <alignment vertical="bottom"/>
    </xf>
    <xf numFmtId="0" fontId="0" fillId="2" borderId="32" applyNumberFormat="0" applyFont="1" applyFill="1" applyBorder="1" applyAlignment="1" applyProtection="0">
      <alignment vertical="bottom"/>
    </xf>
    <xf numFmtId="0" fontId="0" fillId="2" borderId="33" applyNumberFormat="0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vertical="bottom"/>
    </xf>
    <xf numFmtId="0" fontId="0" fillId="2" borderId="37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0" fontId="0" fillId="2" borderId="39" applyNumberFormat="0" applyFont="1" applyFill="1" applyBorder="1" applyAlignment="1" applyProtection="0">
      <alignment vertical="bottom"/>
    </xf>
    <xf numFmtId="49" fontId="0" fillId="2" borderId="32" applyNumberFormat="1" applyFont="1" applyFill="1" applyBorder="1" applyAlignment="1" applyProtection="0">
      <alignment vertical="bottom"/>
    </xf>
    <xf numFmtId="0" fontId="0" fillId="2" borderId="40" applyNumberFormat="0" applyFont="1" applyFill="1" applyBorder="1" applyAlignment="1" applyProtection="0">
      <alignment vertical="bottom"/>
    </xf>
    <xf numFmtId="49" fontId="11" fillId="4" borderId="25" applyNumberFormat="1" applyFont="1" applyFill="1" applyBorder="1" applyAlignment="1" applyProtection="0">
      <alignment vertical="bottom"/>
    </xf>
    <xf numFmtId="0" fontId="6" fillId="4" borderId="26" applyNumberFormat="1" applyFont="1" applyFill="1" applyBorder="1" applyAlignment="1" applyProtection="0">
      <alignment vertical="bottom"/>
    </xf>
    <xf numFmtId="0" fontId="6" fillId="4" borderId="27" applyNumberFormat="1" applyFont="1" applyFill="1" applyBorder="1" applyAlignment="1" applyProtection="0">
      <alignment vertical="bottom"/>
    </xf>
    <xf numFmtId="49" fontId="4" fillId="3" borderId="41" applyNumberFormat="1" applyFont="1" applyFill="1" applyBorder="1" applyAlignment="1" applyProtection="0">
      <alignment vertical="bottom"/>
    </xf>
    <xf numFmtId="0" fontId="5" fillId="3" borderId="42" applyNumberFormat="1" applyFont="1" applyFill="1" applyBorder="1" applyAlignment="1" applyProtection="0">
      <alignment vertical="bottom"/>
    </xf>
    <xf numFmtId="0" fontId="5" fillId="3" borderId="43" applyNumberFormat="1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13" fillId="2" borderId="6" applyNumberFormat="1" applyFont="1" applyFill="1" applyBorder="1" applyAlignment="1" applyProtection="0">
      <alignment vertical="bottom"/>
    </xf>
    <xf numFmtId="49" fontId="0" fillId="2" borderId="6" applyNumberFormat="1" applyFont="1" applyFill="1" applyBorder="1" applyAlignment="1" applyProtection="0">
      <alignment horizontal="justify" vertical="top" wrapText="1"/>
    </xf>
    <xf numFmtId="0" fontId="0" fillId="2" borderId="7" applyNumberFormat="0" applyFont="1" applyFill="1" applyBorder="1" applyAlignment="1" applyProtection="0">
      <alignment horizontal="justify" vertical="top" wrapText="1"/>
    </xf>
    <xf numFmtId="0" fontId="0" fillId="2" borderId="44" applyNumberFormat="0" applyFont="1" applyFill="1" applyBorder="1" applyAlignment="1" applyProtection="0">
      <alignment horizontal="justify" vertical="top" wrapText="1"/>
    </xf>
    <xf numFmtId="0" fontId="0" fillId="2" borderId="5" applyNumberFormat="0" applyFont="1" applyFill="1" applyBorder="1" applyAlignment="1" applyProtection="0">
      <alignment horizontal="justify" vertical="top" wrapText="1"/>
    </xf>
    <xf numFmtId="0" fontId="5" fillId="2" borderId="6" applyNumberFormat="0" applyFont="1" applyFill="1" applyBorder="1" applyAlignment="1" applyProtection="0">
      <alignment vertical="bottom"/>
    </xf>
    <xf numFmtId="49" fontId="5" fillId="2" borderId="6" applyNumberFormat="1" applyFont="1" applyFill="1" applyBorder="1" applyAlignment="1" applyProtection="0">
      <alignment vertical="bottom"/>
    </xf>
    <xf numFmtId="49" fontId="14" fillId="2" borderId="6" applyNumberFormat="1" applyFont="1" applyFill="1" applyBorder="1" applyAlignment="1" applyProtection="0">
      <alignment horizontal="left" vertical="top" wrapText="1"/>
    </xf>
    <xf numFmtId="0" fontId="14" fillId="2" borderId="6" applyNumberFormat="0" applyFont="1" applyFill="1" applyBorder="1" applyAlignment="1" applyProtection="0">
      <alignment horizontal="left" vertical="top" wrapText="1"/>
    </xf>
    <xf numFmtId="0" fontId="0" fillId="2" borderId="44" applyNumberFormat="0" applyFont="1" applyFill="1" applyBorder="1" applyAlignment="1" applyProtection="0">
      <alignment vertical="bottom"/>
    </xf>
    <xf numFmtId="49" fontId="15" fillId="2" borderId="6" applyNumberFormat="1" applyFont="1" applyFill="1" applyBorder="1" applyAlignment="1" applyProtection="0">
      <alignment horizontal="left" vertical="top" wrapText="1"/>
    </xf>
    <xf numFmtId="0" fontId="15" fillId="2" borderId="6" applyNumberFormat="0" applyFont="1" applyFill="1" applyBorder="1" applyAlignment="1" applyProtection="0">
      <alignment horizontal="left" vertical="top" wrapText="1"/>
    </xf>
    <xf numFmtId="0" fontId="0" fillId="2" borderId="45" applyNumberFormat="0" applyFont="1" applyFill="1" applyBorder="1" applyAlignment="1" applyProtection="0">
      <alignment vertical="bottom"/>
    </xf>
    <xf numFmtId="0" fontId="0" fillId="2" borderId="46" applyNumberFormat="0" applyFont="1" applyFill="1" applyBorder="1" applyAlignment="1" applyProtection="0">
      <alignment vertical="bottom"/>
    </xf>
    <xf numFmtId="49" fontId="10" fillId="2" borderId="6" applyNumberFormat="1" applyFont="1" applyFill="1" applyBorder="1" applyAlignment="1" applyProtection="0">
      <alignment horizontal="justify" vertical="top" wrapText="1"/>
    </xf>
    <xf numFmtId="0" fontId="0" fillId="2" borderId="47" applyNumberFormat="0" applyFont="1" applyFill="1" applyBorder="1" applyAlignment="1" applyProtection="0">
      <alignment horizontal="justify" vertical="top" wrapText="1"/>
    </xf>
    <xf numFmtId="0" fontId="0" fillId="2" borderId="48" applyNumberFormat="0" applyFont="1" applyFill="1" applyBorder="1" applyAlignment="1" applyProtection="0">
      <alignment horizontal="justify" vertical="top" wrapText="1"/>
    </xf>
    <xf numFmtId="0" fontId="0" fillId="2" borderId="49" applyNumberFormat="0" applyFont="1" applyFill="1" applyBorder="1" applyAlignment="1" applyProtection="0">
      <alignment horizontal="justify" vertical="top" wrapText="1"/>
    </xf>
    <xf numFmtId="0" fontId="6" fillId="2" borderId="6" applyNumberFormat="0" applyFont="1" applyFill="1" applyBorder="1" applyAlignment="1" applyProtection="0">
      <alignment vertical="bottom" wrapText="1"/>
    </xf>
    <xf numFmtId="0" fontId="0" fillId="2" borderId="4" applyNumberFormat="0" applyFont="1" applyFill="1" applyBorder="1" applyAlignment="1" applyProtection="0">
      <alignment vertical="bottom"/>
    </xf>
    <xf numFmtId="0" fontId="17" fillId="2" borderId="6" applyNumberFormat="0" applyFont="1" applyFill="1" applyBorder="1" applyAlignment="1" applyProtection="0">
      <alignment horizontal="right" vertical="bottom"/>
    </xf>
    <xf numFmtId="17" fontId="17" fillId="2" borderId="6" applyNumberFormat="1" applyFont="1" applyFill="1" applyBorder="1" applyAlignment="1" applyProtection="0">
      <alignment horizontal="left" vertical="bottom"/>
    </xf>
    <xf numFmtId="17" fontId="17" fillId="2" borderId="6" applyNumberFormat="1" applyFont="1" applyFill="1" applyBorder="1" applyAlignment="1" applyProtection="0">
      <alignment vertical="bottom"/>
    </xf>
    <xf numFmtId="0" fontId="18" fillId="2" borderId="6" applyNumberFormat="0" applyFont="1" applyFill="1" applyBorder="1" applyAlignment="1" applyProtection="0">
      <alignment vertical="bottom" wrapText="1"/>
    </xf>
    <xf numFmtId="0" fontId="17" fillId="2" borderId="6" applyNumberFormat="0" applyFont="1" applyFill="1" applyBorder="1" applyAlignment="1" applyProtection="0">
      <alignment horizontal="left" vertical="bottom"/>
    </xf>
    <xf numFmtId="0" fontId="0" fillId="2" borderId="50" applyNumberFormat="0" applyFont="1" applyFill="1" applyBorder="1" applyAlignment="1" applyProtection="0">
      <alignment vertical="bottom"/>
    </xf>
    <xf numFmtId="17" fontId="17" fillId="2" borderId="50" applyNumberFormat="1" applyFont="1" applyFill="1" applyBorder="1" applyAlignment="1" applyProtection="0">
      <alignment vertical="bottom"/>
    </xf>
    <xf numFmtId="0" fontId="0" fillId="2" borderId="51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cc00"/>
      <rgbColor rgb="ffffff99"/>
      <rgbColor rgb="ff993300"/>
      <rgbColor rgb="ff44749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382743</xdr:colOff>
      <xdr:row>20</xdr:row>
      <xdr:rowOff>95716</xdr:rowOff>
    </xdr:from>
    <xdr:to>
      <xdr:col>8</xdr:col>
      <xdr:colOff>61756</xdr:colOff>
      <xdr:row>21</xdr:row>
      <xdr:rowOff>149974</xdr:rowOff>
    </xdr:to>
    <xdr:sp>
      <xdr:nvSpPr>
        <xdr:cNvPr id="2" name="Shape 2"/>
        <xdr:cNvSpPr txBox="1"/>
      </xdr:nvSpPr>
      <xdr:spPr>
        <a:xfrm>
          <a:off x="7621743" y="3621871"/>
          <a:ext cx="402914" cy="22570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88"/>
  <sheetViews>
    <sheetView workbookViewId="0" showGridLines="0" defaultGridColor="1"/>
  </sheetViews>
  <sheetFormatPr defaultColWidth="10.8333" defaultRowHeight="13.45" customHeight="1" outlineLevelRow="0" outlineLevelCol="0"/>
  <cols>
    <col min="1" max="1" width="5.5" style="1" customWidth="1"/>
    <col min="2" max="2" width="10.8516" style="1" customWidth="1"/>
    <col min="3" max="3" width="6.85156" style="1" customWidth="1"/>
    <col min="4" max="4" width="44.8516" style="1" customWidth="1"/>
    <col min="5" max="5" width="8.5" style="1" customWidth="1"/>
    <col min="6" max="6" width="9.35156" style="1" customWidth="1"/>
    <col min="7" max="7" width="9.17188" style="1" customWidth="1"/>
    <col min="8" max="8" width="9.5" style="1" customWidth="1"/>
    <col min="9" max="9" width="8.85156" style="1" customWidth="1"/>
    <col min="10" max="10" width="8.5" style="1" customWidth="1"/>
    <col min="11" max="11" width="8.85156" style="1" customWidth="1"/>
    <col min="12" max="12" width="8.5" style="1" customWidth="1"/>
    <col min="13" max="13" width="8.35156" style="1" customWidth="1"/>
    <col min="14" max="14" width="8.67188" style="1" customWidth="1"/>
    <col min="15" max="15" width="9.5" style="1" customWidth="1"/>
    <col min="16" max="17" width="8.85156" style="1" customWidth="1"/>
    <col min="18" max="18" width="9.35156" style="1" customWidth="1"/>
    <col min="19" max="19" width="8.85156" style="1" customWidth="1"/>
    <col min="20" max="22" width="11.5" style="1" customWidth="1"/>
    <col min="23" max="16384" width="10.8516" style="1" customWidth="1"/>
  </cols>
  <sheetData>
    <row r="1" ht="18" customHeight="1">
      <c r="A1" s="2"/>
      <c r="B1" s="3"/>
      <c r="C1" s="3"/>
      <c r="D1" s="4"/>
      <c r="E1" t="s" s="5">
        <v>0</v>
      </c>
      <c r="F1" s="6"/>
      <c r="G1" s="7"/>
      <c r="H1" s="7"/>
      <c r="I1" s="7"/>
      <c r="J1" s="7"/>
      <c r="K1" s="7"/>
      <c r="L1" s="7"/>
      <c r="M1" s="7"/>
      <c r="N1" s="7"/>
      <c r="O1" s="7"/>
      <c r="P1" s="8"/>
      <c r="Q1" s="9"/>
      <c r="R1" s="9"/>
      <c r="S1" s="9"/>
      <c r="T1" s="3"/>
      <c r="U1" s="3"/>
      <c r="V1" s="10"/>
    </row>
    <row r="2" ht="13.65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3"/>
    </row>
    <row r="3" ht="13.5" customHeight="1">
      <c r="A3" s="11"/>
      <c r="B3" s="12"/>
      <c r="C3" s="12"/>
      <c r="D3" s="12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2"/>
      <c r="U3" s="12"/>
      <c r="V3" s="13"/>
    </row>
    <row r="4" ht="13.5" customHeight="1">
      <c r="A4" s="11"/>
      <c r="B4" s="12"/>
      <c r="C4" s="12"/>
      <c r="D4" s="15"/>
      <c r="E4" s="16">
        <v>45566</v>
      </c>
      <c r="F4" s="16">
        <v>45597</v>
      </c>
      <c r="G4" s="16">
        <v>45627</v>
      </c>
      <c r="H4" t="s" s="17">
        <v>1</v>
      </c>
      <c r="I4" s="16">
        <v>45323</v>
      </c>
      <c r="J4" s="16">
        <v>45352</v>
      </c>
      <c r="K4" s="16">
        <v>45383</v>
      </c>
      <c r="L4" s="16">
        <v>45413</v>
      </c>
      <c r="M4" s="16">
        <v>45444</v>
      </c>
      <c r="N4" t="s" s="17">
        <v>2</v>
      </c>
      <c r="O4" t="s" s="17">
        <v>3</v>
      </c>
      <c r="P4" t="s" s="17">
        <v>4</v>
      </c>
      <c r="Q4" s="16">
        <v>45566</v>
      </c>
      <c r="R4" s="16">
        <v>45597</v>
      </c>
      <c r="S4" s="16">
        <v>45627</v>
      </c>
      <c r="T4" s="18"/>
      <c r="U4" s="19"/>
      <c r="V4" s="13"/>
    </row>
    <row r="5" ht="13.5" customHeight="1">
      <c r="A5" s="11"/>
      <c r="B5" s="12"/>
      <c r="C5" s="12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2"/>
      <c r="R5" s="22"/>
      <c r="S5" s="22"/>
      <c r="T5" s="18"/>
      <c r="U5" s="19"/>
      <c r="V5" s="13"/>
    </row>
    <row r="6" ht="16.5" customHeight="1">
      <c r="A6" s="11"/>
      <c r="B6" s="12"/>
      <c r="C6" s="23"/>
      <c r="D6" t="s" s="24">
        <v>5</v>
      </c>
      <c r="E6" s="25"/>
      <c r="F6" s="26">
        <f>E72</f>
        <v>318500</v>
      </c>
      <c r="G6" s="26">
        <f>F72</f>
        <v>260500</v>
      </c>
      <c r="H6" s="26">
        <f>G72</f>
        <v>130000</v>
      </c>
      <c r="I6" s="26">
        <f>H72</f>
        <v>120679.4</v>
      </c>
      <c r="J6" s="26">
        <f>I72</f>
        <v>113105.6</v>
      </c>
      <c r="K6" s="26">
        <f>J72</f>
        <v>108691.4</v>
      </c>
      <c r="L6" s="26">
        <f>K72</f>
        <v>102771.2</v>
      </c>
      <c r="M6" s="26">
        <f>L72</f>
        <v>102083.4</v>
      </c>
      <c r="N6" s="26">
        <f>M72</f>
        <v>98591.399999999994</v>
      </c>
      <c r="O6" s="26">
        <f>N72</f>
        <v>101948.4</v>
      </c>
      <c r="P6" s="26">
        <f>O72</f>
        <v>90141.8</v>
      </c>
      <c r="Q6" s="26">
        <f>P72</f>
        <v>89808.399999999994</v>
      </c>
      <c r="R6" s="26">
        <f>Q72</f>
        <v>90703.399999999994</v>
      </c>
      <c r="S6" s="26">
        <f>R72</f>
        <v>95834</v>
      </c>
      <c r="T6" s="18"/>
      <c r="U6" s="19"/>
      <c r="V6" s="13"/>
    </row>
    <row r="7" ht="12.75" customHeight="1">
      <c r="A7" s="11"/>
      <c r="B7" s="12"/>
      <c r="C7" s="23"/>
      <c r="D7" t="s" s="27">
        <v>6</v>
      </c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30"/>
      <c r="Q7" s="31"/>
      <c r="R7" s="31"/>
      <c r="S7" s="31"/>
      <c r="T7" s="18"/>
      <c r="U7" s="19"/>
      <c r="V7" s="13"/>
    </row>
    <row r="8" ht="13.65" customHeight="1">
      <c r="A8" s="11"/>
      <c r="B8" s="12"/>
      <c r="C8" s="23"/>
      <c r="D8" t="s" s="32">
        <v>7</v>
      </c>
      <c r="E8" s="33"/>
      <c r="F8" s="34"/>
      <c r="G8" s="34"/>
      <c r="H8" s="34"/>
      <c r="I8" s="34"/>
      <c r="J8" s="34"/>
      <c r="K8" s="34"/>
      <c r="L8" s="34"/>
      <c r="M8" s="34"/>
      <c r="N8" s="34"/>
      <c r="O8" s="34"/>
      <c r="P8" s="35"/>
      <c r="Q8" s="31"/>
      <c r="R8" s="31"/>
      <c r="S8" s="31"/>
      <c r="T8" s="18"/>
      <c r="U8" s="19"/>
      <c r="V8" s="13"/>
    </row>
    <row r="9" ht="13.65" customHeight="1">
      <c r="A9" s="11"/>
      <c r="B9" s="12"/>
      <c r="C9" s="23"/>
      <c r="D9" t="s" s="36">
        <v>8</v>
      </c>
      <c r="E9" s="25"/>
      <c r="F9" s="25"/>
      <c r="G9" s="25"/>
      <c r="H9" s="37">
        <v>13731</v>
      </c>
      <c r="I9" s="37">
        <v>15850</v>
      </c>
      <c r="J9" s="37">
        <v>17269</v>
      </c>
      <c r="K9" s="37">
        <v>18935</v>
      </c>
      <c r="L9" s="37">
        <v>22861</v>
      </c>
      <c r="M9" s="37">
        <v>27100</v>
      </c>
      <c r="N9" s="37">
        <v>27665</v>
      </c>
      <c r="O9" s="37">
        <v>13713</v>
      </c>
      <c r="P9" s="37">
        <v>25020</v>
      </c>
      <c r="Q9" s="37">
        <v>25150</v>
      </c>
      <c r="R9" s="37">
        <v>27830</v>
      </c>
      <c r="S9" s="37">
        <v>30250</v>
      </c>
      <c r="T9" s="18"/>
      <c r="U9" s="19"/>
      <c r="V9" s="13"/>
    </row>
    <row r="10" ht="13.65" customHeight="1">
      <c r="A10" s="11"/>
      <c r="B10" s="12"/>
      <c r="C10" s="23"/>
      <c r="D10" t="s" s="36">
        <v>9</v>
      </c>
      <c r="E10" s="25"/>
      <c r="F10" s="25"/>
      <c r="G10" s="25"/>
      <c r="H10" s="37">
        <v>1092</v>
      </c>
      <c r="I10" s="37">
        <v>1344</v>
      </c>
      <c r="J10" s="37">
        <v>1512</v>
      </c>
      <c r="K10" s="37">
        <v>1176</v>
      </c>
      <c r="L10" s="37">
        <v>1428</v>
      </c>
      <c r="M10" s="37">
        <v>1680</v>
      </c>
      <c r="N10" s="37">
        <v>1680</v>
      </c>
      <c r="O10" s="37">
        <v>840</v>
      </c>
      <c r="P10" s="37">
        <v>1512</v>
      </c>
      <c r="Q10" s="37">
        <v>1680</v>
      </c>
      <c r="R10" s="37">
        <v>1932</v>
      </c>
      <c r="S10" s="37">
        <v>2100</v>
      </c>
      <c r="T10" s="18"/>
      <c r="U10" s="19"/>
      <c r="V10" s="13"/>
    </row>
    <row r="11" ht="13.65" customHeight="1">
      <c r="A11" s="11"/>
      <c r="B11" s="12"/>
      <c r="C11" s="23"/>
      <c r="D11" t="s" s="36">
        <v>10</v>
      </c>
      <c r="E11" s="25"/>
      <c r="F11" s="25"/>
      <c r="G11" s="25"/>
      <c r="H11" s="37">
        <v>7200</v>
      </c>
      <c r="I11" s="37">
        <v>7200</v>
      </c>
      <c r="J11" s="37">
        <v>9000</v>
      </c>
      <c r="K11" s="37">
        <v>9000</v>
      </c>
      <c r="L11" s="37">
        <v>10800</v>
      </c>
      <c r="M11" s="37">
        <v>10800</v>
      </c>
      <c r="N11" s="37">
        <v>10800</v>
      </c>
      <c r="O11" s="37">
        <v>7200</v>
      </c>
      <c r="P11" s="37">
        <v>9000</v>
      </c>
      <c r="Q11" s="37">
        <v>10800</v>
      </c>
      <c r="R11" s="37">
        <v>12600</v>
      </c>
      <c r="S11" s="37">
        <v>12600</v>
      </c>
      <c r="T11" s="18"/>
      <c r="U11" s="19"/>
      <c r="V11" s="13"/>
    </row>
    <row r="12" ht="13.65" customHeight="1">
      <c r="A12" s="11"/>
      <c r="B12" s="12"/>
      <c r="C12" s="23"/>
      <c r="D12" t="s" s="38">
        <v>11</v>
      </c>
      <c r="E12" s="37">
        <f>SUM(E9:E10)</f>
        <v>0</v>
      </c>
      <c r="F12" s="37">
        <f>SUM(F9:F10)</f>
        <v>0</v>
      </c>
      <c r="G12" s="37">
        <f>SUM(G9:G10)</f>
        <v>0</v>
      </c>
      <c r="H12" s="37">
        <f>H9+H10+H11</f>
        <v>22023</v>
      </c>
      <c r="I12" s="37">
        <f>I9+I10+I11</f>
        <v>24394</v>
      </c>
      <c r="J12" s="37">
        <f>J9+J10+J11</f>
        <v>27781</v>
      </c>
      <c r="K12" s="37">
        <f>K9+K10+K11</f>
        <v>29111</v>
      </c>
      <c r="L12" s="37">
        <f>L9+L10+L11</f>
        <v>35089</v>
      </c>
      <c r="M12" s="37">
        <f>M9+M10+M11</f>
        <v>39580</v>
      </c>
      <c r="N12" s="37">
        <f>N9+N10+N11</f>
        <v>40145</v>
      </c>
      <c r="O12" s="37">
        <f>O9+O10+O11</f>
        <v>21753</v>
      </c>
      <c r="P12" s="37">
        <f>P9+P10+P11</f>
        <v>35532</v>
      </c>
      <c r="Q12" s="37">
        <f>Q9+Q10+Q11</f>
        <v>37630</v>
      </c>
      <c r="R12" s="37">
        <f>R9+R10+R11</f>
        <v>42362</v>
      </c>
      <c r="S12" s="37">
        <f>S9+S10+S11</f>
        <v>44950</v>
      </c>
      <c r="T12" s="18"/>
      <c r="U12" s="19"/>
      <c r="V12" s="13"/>
    </row>
    <row r="13" ht="13.65" customHeight="1">
      <c r="A13" s="11"/>
      <c r="B13" s="12"/>
      <c r="C13" s="23"/>
      <c r="D13" t="s" s="32">
        <v>12</v>
      </c>
      <c r="E13" s="39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18"/>
      <c r="U13" s="19"/>
      <c r="V13" s="13"/>
    </row>
    <row r="14" ht="13.65" customHeight="1">
      <c r="A14" s="11"/>
      <c r="B14" s="12"/>
      <c r="C14" s="23"/>
      <c r="D14" t="s" s="36">
        <v>13</v>
      </c>
      <c r="E14" s="37">
        <v>50000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18"/>
      <c r="U14" s="19"/>
      <c r="V14" s="13"/>
    </row>
    <row r="15" ht="13.65" customHeight="1">
      <c r="A15" s="11"/>
      <c r="B15" s="12"/>
      <c r="C15" s="23"/>
      <c r="D15" t="s" s="36">
        <v>14</v>
      </c>
      <c r="E15" s="37">
        <v>150000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18"/>
      <c r="U15" s="19"/>
      <c r="V15" s="13"/>
    </row>
    <row r="16" ht="13.65" customHeight="1">
      <c r="A16" s="11"/>
      <c r="B16" s="12"/>
      <c r="C16" s="23"/>
      <c r="D16" t="s" s="36">
        <v>15</v>
      </c>
      <c r="E16" s="37">
        <v>50000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18"/>
      <c r="U16" s="19"/>
      <c r="V16" s="13"/>
    </row>
    <row r="17" ht="12.75" customHeight="1">
      <c r="A17" s="11"/>
      <c r="B17" s="12"/>
      <c r="C17" s="23"/>
      <c r="D17" t="s" s="42">
        <v>16</v>
      </c>
      <c r="E17" s="37">
        <v>150000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18"/>
      <c r="U17" s="19"/>
      <c r="V17" s="13"/>
    </row>
    <row r="18" ht="13.65" customHeight="1">
      <c r="A18" s="11"/>
      <c r="B18" s="12"/>
      <c r="C18" s="23"/>
      <c r="D18" t="s" s="42">
        <v>17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18"/>
      <c r="U18" s="19"/>
      <c r="V18" s="13"/>
    </row>
    <row r="19" ht="13.5" customHeight="1">
      <c r="A19" s="11"/>
      <c r="B19" s="12"/>
      <c r="C19" s="23"/>
      <c r="D19" t="s" s="43">
        <v>18</v>
      </c>
      <c r="E19" s="44">
        <f>SUM(E14:E18)</f>
        <v>400000</v>
      </c>
      <c r="F19" s="44">
        <f>SUM(F14:F18)</f>
        <v>0</v>
      </c>
      <c r="G19" s="44">
        <f>SUM(G14:G18)</f>
        <v>0</v>
      </c>
      <c r="H19" s="44">
        <f>SUM(H14:H18)</f>
        <v>0</v>
      </c>
      <c r="I19" s="44">
        <f>SUM(I14:I18)</f>
        <v>0</v>
      </c>
      <c r="J19" s="44">
        <f>SUM(J14:J18)</f>
        <v>0</v>
      </c>
      <c r="K19" s="44">
        <f>SUM(K14:K18)</f>
        <v>0</v>
      </c>
      <c r="L19" s="44">
        <f>SUM(L14:L18)</f>
        <v>0</v>
      </c>
      <c r="M19" s="44">
        <f>SUM(M14:M18)</f>
        <v>0</v>
      </c>
      <c r="N19" s="44">
        <f>SUM(N14:N18)</f>
        <v>0</v>
      </c>
      <c r="O19" s="44">
        <f>SUM(O14:O18)</f>
        <v>0</v>
      </c>
      <c r="P19" s="44">
        <f>SUM(P14:P18)</f>
        <v>0</v>
      </c>
      <c r="Q19" s="44">
        <f>SUM(Q14:Q18)</f>
        <v>0</v>
      </c>
      <c r="R19" s="44">
        <f>SUM(R14:R18)</f>
        <v>0</v>
      </c>
      <c r="S19" s="44">
        <f>SUM(S14:S18)</f>
        <v>0</v>
      </c>
      <c r="T19" s="18"/>
      <c r="U19" s="19"/>
      <c r="V19" s="13"/>
    </row>
    <row r="20" ht="13.5" customHeight="1">
      <c r="A20" s="11"/>
      <c r="B20" s="12"/>
      <c r="C20" s="23"/>
      <c r="D20" t="s" s="45">
        <v>19</v>
      </c>
      <c r="E20" s="46">
        <f>E12+E19</f>
        <v>400000</v>
      </c>
      <c r="F20" s="46">
        <f>F12+F19</f>
        <v>0</v>
      </c>
      <c r="G20" s="46">
        <f>G12+G19</f>
        <v>0</v>
      </c>
      <c r="H20" s="46">
        <f>H12+H19</f>
        <v>22023</v>
      </c>
      <c r="I20" s="46">
        <f>I12+I19</f>
        <v>24394</v>
      </c>
      <c r="J20" s="46">
        <f>J12+J19</f>
        <v>27781</v>
      </c>
      <c r="K20" s="46">
        <f>K12+K19</f>
        <v>29111</v>
      </c>
      <c r="L20" s="46">
        <f>L12+L19</f>
        <v>35089</v>
      </c>
      <c r="M20" s="46">
        <f>M12+M19</f>
        <v>39580</v>
      </c>
      <c r="N20" s="46">
        <f>N12+N19</f>
        <v>40145</v>
      </c>
      <c r="O20" s="46">
        <f>O12+O19</f>
        <v>21753</v>
      </c>
      <c r="P20" s="46">
        <f>P12+P19</f>
        <v>35532</v>
      </c>
      <c r="Q20" s="46">
        <f>Q12+Q19</f>
        <v>37630</v>
      </c>
      <c r="R20" s="46">
        <f>R12+R19</f>
        <v>42362</v>
      </c>
      <c r="S20" s="47">
        <f>S12+S19</f>
        <v>44950</v>
      </c>
      <c r="T20" s="18"/>
      <c r="U20" s="19"/>
      <c r="V20" s="13"/>
    </row>
    <row r="21" ht="13.5" customHeight="1">
      <c r="A21" s="11"/>
      <c r="B21" s="12"/>
      <c r="C21" s="23"/>
      <c r="D21" s="48"/>
      <c r="E21" s="49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  <c r="Q21" s="52"/>
      <c r="R21" s="52"/>
      <c r="S21" s="52"/>
      <c r="T21" s="18"/>
      <c r="U21" s="19"/>
      <c r="V21" s="13"/>
    </row>
    <row r="22" ht="15.75" customHeight="1">
      <c r="A22" s="11"/>
      <c r="B22" s="12"/>
      <c r="C22" s="23"/>
      <c r="D22" t="s" s="53">
        <v>20</v>
      </c>
      <c r="E22" s="28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0"/>
      <c r="Q22" s="31"/>
      <c r="R22" s="31"/>
      <c r="S22" s="31"/>
      <c r="T22" s="18"/>
      <c r="U22" s="19"/>
      <c r="V22" s="13"/>
    </row>
    <row r="23" ht="14.15" customHeight="1">
      <c r="A23" s="11"/>
      <c r="B23" s="12"/>
      <c r="C23" s="23"/>
      <c r="D23" t="s" s="54">
        <v>7</v>
      </c>
      <c r="E23" s="33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5"/>
      <c r="Q23" s="31"/>
      <c r="R23" s="31"/>
      <c r="S23" s="31"/>
      <c r="T23" s="18"/>
      <c r="U23" s="19"/>
      <c r="V23" s="13"/>
    </row>
    <row r="24" ht="13.65" customHeight="1">
      <c r="A24" s="11"/>
      <c r="B24" s="12"/>
      <c r="C24" s="23"/>
      <c r="D24" t="s" s="36">
        <v>21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18"/>
      <c r="U24" s="19"/>
      <c r="V24" s="13"/>
    </row>
    <row r="25" ht="13.65" customHeight="1">
      <c r="A25" s="11"/>
      <c r="B25" s="12"/>
      <c r="C25" s="23"/>
      <c r="D25" t="s" s="36">
        <v>22</v>
      </c>
      <c r="E25" s="37">
        <v>6000</v>
      </c>
      <c r="F25" s="37">
        <v>6000</v>
      </c>
      <c r="G25" s="37">
        <v>6000</v>
      </c>
      <c r="H25" s="37">
        <v>6000</v>
      </c>
      <c r="I25" s="37">
        <v>6000</v>
      </c>
      <c r="J25" s="37">
        <v>6000</v>
      </c>
      <c r="K25" s="37">
        <v>6000</v>
      </c>
      <c r="L25" s="37">
        <v>6000</v>
      </c>
      <c r="M25" s="37">
        <v>6000</v>
      </c>
      <c r="N25" s="37">
        <v>6000</v>
      </c>
      <c r="O25" s="37">
        <v>6000</v>
      </c>
      <c r="P25" s="37">
        <v>6000</v>
      </c>
      <c r="Q25" s="37">
        <v>6000</v>
      </c>
      <c r="R25" s="37">
        <v>6000</v>
      </c>
      <c r="S25" s="37">
        <v>6000</v>
      </c>
      <c r="T25" s="18"/>
      <c r="U25" s="19"/>
      <c r="V25" s="13"/>
    </row>
    <row r="26" ht="13.65" customHeight="1">
      <c r="A26" s="11"/>
      <c r="B26" s="12"/>
      <c r="C26" s="23"/>
      <c r="D26" t="s" s="36">
        <v>23</v>
      </c>
      <c r="E26" s="25"/>
      <c r="F26" s="25"/>
      <c r="G26" s="25"/>
      <c r="H26" s="37">
        <v>300</v>
      </c>
      <c r="I26" s="37">
        <v>300</v>
      </c>
      <c r="J26" s="37">
        <v>300</v>
      </c>
      <c r="K26" s="37">
        <v>300</v>
      </c>
      <c r="L26" s="37">
        <v>300</v>
      </c>
      <c r="M26" s="37">
        <v>300</v>
      </c>
      <c r="N26" s="37">
        <v>300</v>
      </c>
      <c r="O26" s="37">
        <v>300</v>
      </c>
      <c r="P26" s="37">
        <v>300</v>
      </c>
      <c r="Q26" s="37">
        <v>300</v>
      </c>
      <c r="R26" s="37">
        <v>300</v>
      </c>
      <c r="S26" s="37">
        <v>300</v>
      </c>
      <c r="T26" s="18"/>
      <c r="U26" s="19"/>
      <c r="V26" s="13"/>
    </row>
    <row r="27" ht="13.65" customHeight="1">
      <c r="A27" s="11"/>
      <c r="B27" s="12"/>
      <c r="C27" s="23"/>
      <c r="D27" t="s" s="36">
        <v>24</v>
      </c>
      <c r="E27" s="25"/>
      <c r="F27" s="25"/>
      <c r="G27" s="25"/>
      <c r="H27" s="37">
        <v>2000</v>
      </c>
      <c r="I27" s="37">
        <v>2000</v>
      </c>
      <c r="J27" s="37">
        <v>2000</v>
      </c>
      <c r="K27" s="37">
        <v>2000</v>
      </c>
      <c r="L27" s="37">
        <v>2000</v>
      </c>
      <c r="M27" s="37">
        <v>2000</v>
      </c>
      <c r="N27" s="37">
        <v>2000</v>
      </c>
      <c r="O27" s="37">
        <v>2000</v>
      </c>
      <c r="P27" s="37">
        <v>2000</v>
      </c>
      <c r="Q27" s="37">
        <v>2000</v>
      </c>
      <c r="R27" s="37">
        <v>2000</v>
      </c>
      <c r="S27" s="37">
        <v>2000</v>
      </c>
      <c r="T27" s="18"/>
      <c r="U27" s="19"/>
      <c r="V27" s="13"/>
    </row>
    <row r="28" ht="13.65" customHeight="1">
      <c r="A28" s="11"/>
      <c r="B28" s="12"/>
      <c r="C28" s="23"/>
      <c r="D28" s="55"/>
      <c r="E28" s="56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18"/>
      <c r="U28" s="19"/>
      <c r="V28" s="13"/>
    </row>
    <row r="29" ht="13.65" customHeight="1">
      <c r="A29" s="11"/>
      <c r="B29" s="12"/>
      <c r="C29" s="23"/>
      <c r="D29" t="s" s="36">
        <v>25</v>
      </c>
      <c r="E29" s="57"/>
      <c r="F29" s="25"/>
      <c r="G29" s="25"/>
      <c r="H29" s="37">
        <v>150</v>
      </c>
      <c r="I29" s="37">
        <v>150</v>
      </c>
      <c r="J29" s="37">
        <v>150</v>
      </c>
      <c r="K29" s="37">
        <v>150</v>
      </c>
      <c r="L29" s="37">
        <v>150</v>
      </c>
      <c r="M29" s="37">
        <v>150</v>
      </c>
      <c r="N29" s="37">
        <v>150</v>
      </c>
      <c r="O29" s="37">
        <v>150</v>
      </c>
      <c r="P29" s="37">
        <v>150</v>
      </c>
      <c r="Q29" s="37">
        <v>150</v>
      </c>
      <c r="R29" s="37">
        <v>150</v>
      </c>
      <c r="S29" s="37">
        <v>150</v>
      </c>
      <c r="T29" s="18"/>
      <c r="U29" s="19"/>
      <c r="V29" s="13"/>
    </row>
    <row r="30" ht="13.65" customHeight="1">
      <c r="A30" s="11"/>
      <c r="B30" s="12"/>
      <c r="C30" s="23"/>
      <c r="D30" t="s" s="36">
        <v>26</v>
      </c>
      <c r="E30" s="58"/>
      <c r="F30" s="25"/>
      <c r="G30" s="25"/>
      <c r="H30" s="37">
        <v>300</v>
      </c>
      <c r="I30" s="37">
        <v>300</v>
      </c>
      <c r="J30" s="37">
        <v>300</v>
      </c>
      <c r="K30" s="37">
        <v>300</v>
      </c>
      <c r="L30" s="37">
        <v>300</v>
      </c>
      <c r="M30" s="37">
        <v>300</v>
      </c>
      <c r="N30" s="37">
        <v>300</v>
      </c>
      <c r="O30" s="37">
        <v>300</v>
      </c>
      <c r="P30" s="37">
        <v>300</v>
      </c>
      <c r="Q30" s="37">
        <v>300</v>
      </c>
      <c r="R30" s="37">
        <v>300</v>
      </c>
      <c r="S30" s="37">
        <v>300</v>
      </c>
      <c r="T30" s="18"/>
      <c r="U30" s="19"/>
      <c r="V30" s="13"/>
    </row>
    <row r="31" ht="13.65" customHeight="1">
      <c r="A31" s="11"/>
      <c r="B31" s="12"/>
      <c r="C31" s="23"/>
      <c r="D31" t="s" s="36">
        <v>21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18"/>
      <c r="U31" s="19"/>
      <c r="V31" s="13"/>
    </row>
    <row r="32" ht="13.65" customHeight="1">
      <c r="A32" s="11"/>
      <c r="B32" s="12"/>
      <c r="C32" s="23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18"/>
      <c r="U32" s="19"/>
      <c r="V32" s="13"/>
    </row>
    <row r="33" ht="13.65" customHeight="1">
      <c r="A33" s="11"/>
      <c r="B33" s="12"/>
      <c r="C33" s="23"/>
      <c r="D33" t="s" s="36">
        <v>27</v>
      </c>
      <c r="E33" s="59"/>
      <c r="F33" s="25"/>
      <c r="G33" s="25"/>
      <c r="H33" s="37">
        <v>1000</v>
      </c>
      <c r="I33" s="37">
        <v>1000</v>
      </c>
      <c r="J33" s="37">
        <v>1000</v>
      </c>
      <c r="K33" s="37">
        <v>1000</v>
      </c>
      <c r="L33" s="37">
        <v>1000</v>
      </c>
      <c r="M33" s="37">
        <v>1000</v>
      </c>
      <c r="N33" s="37">
        <v>1000</v>
      </c>
      <c r="O33" s="37">
        <v>1000</v>
      </c>
      <c r="P33" s="37">
        <v>1000</v>
      </c>
      <c r="Q33" s="37">
        <v>1000</v>
      </c>
      <c r="R33" s="37">
        <v>1000</v>
      </c>
      <c r="S33" s="37">
        <v>1000</v>
      </c>
      <c r="T33" s="18"/>
      <c r="U33" s="19"/>
      <c r="V33" s="13"/>
    </row>
    <row r="34" ht="13.65" customHeight="1">
      <c r="A34" s="11"/>
      <c r="B34" s="12"/>
      <c r="C34" s="23"/>
      <c r="D34" t="s" s="36">
        <v>28</v>
      </c>
      <c r="E34" s="57"/>
      <c r="F34" s="25"/>
      <c r="G34" s="25"/>
      <c r="H34" s="37">
        <v>300</v>
      </c>
      <c r="I34" s="37">
        <v>300</v>
      </c>
      <c r="J34" s="37">
        <v>300</v>
      </c>
      <c r="K34" s="37">
        <v>300</v>
      </c>
      <c r="L34" s="37">
        <v>300</v>
      </c>
      <c r="M34" s="37">
        <v>300</v>
      </c>
      <c r="N34" s="37">
        <v>300</v>
      </c>
      <c r="O34" s="37">
        <v>300</v>
      </c>
      <c r="P34" s="37">
        <v>300</v>
      </c>
      <c r="Q34" s="37">
        <v>300</v>
      </c>
      <c r="R34" s="37">
        <v>300</v>
      </c>
      <c r="S34" s="37">
        <v>300</v>
      </c>
      <c r="T34" s="18"/>
      <c r="U34" s="19"/>
      <c r="V34" s="13"/>
    </row>
    <row r="35" ht="13.65" customHeight="1">
      <c r="A35" s="11"/>
      <c r="B35" s="12"/>
      <c r="C35" s="23"/>
      <c r="D35" t="s" s="36">
        <v>29</v>
      </c>
      <c r="E35" s="58"/>
      <c r="F35" s="25"/>
      <c r="G35" s="25"/>
      <c r="H35" s="37">
        <v>800</v>
      </c>
      <c r="I35" s="37">
        <v>800</v>
      </c>
      <c r="J35" s="37">
        <v>800</v>
      </c>
      <c r="K35" s="37">
        <v>800</v>
      </c>
      <c r="L35" s="37">
        <v>800</v>
      </c>
      <c r="M35" s="37">
        <v>800</v>
      </c>
      <c r="N35" s="37">
        <v>800</v>
      </c>
      <c r="O35" s="37">
        <v>800</v>
      </c>
      <c r="P35" s="37">
        <v>800</v>
      </c>
      <c r="Q35" s="37">
        <v>800</v>
      </c>
      <c r="R35" s="37">
        <v>800</v>
      </c>
      <c r="S35" s="37">
        <v>800</v>
      </c>
      <c r="T35" s="18"/>
      <c r="U35" s="19"/>
      <c r="V35" s="13"/>
    </row>
    <row r="36" ht="13.65" customHeight="1">
      <c r="A36" s="11"/>
      <c r="B36" s="12"/>
      <c r="C36" s="23"/>
      <c r="D36" t="s" s="36">
        <v>30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18"/>
      <c r="U36" s="19"/>
      <c r="V36" s="13"/>
    </row>
    <row r="37" ht="13.65" customHeight="1">
      <c r="A37" s="11"/>
      <c r="B37" s="12"/>
      <c r="C37" s="23"/>
      <c r="D37" t="s" s="36">
        <v>21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18"/>
      <c r="U37" s="19"/>
      <c r="V37" s="13"/>
    </row>
    <row r="38" ht="13.65" customHeight="1">
      <c r="A38" s="11"/>
      <c r="B38" s="12"/>
      <c r="C38" s="23"/>
      <c r="D38" t="s" s="36">
        <v>31</v>
      </c>
      <c r="E38" s="37">
        <v>2000</v>
      </c>
      <c r="F38" s="37">
        <v>2000</v>
      </c>
      <c r="G38" s="37">
        <v>2000</v>
      </c>
      <c r="H38" s="37">
        <v>2000</v>
      </c>
      <c r="I38" s="37">
        <v>2000</v>
      </c>
      <c r="J38" s="37">
        <v>2000</v>
      </c>
      <c r="K38" s="37">
        <v>2000</v>
      </c>
      <c r="L38" s="37">
        <v>2000</v>
      </c>
      <c r="M38" s="37">
        <v>2000</v>
      </c>
      <c r="N38" s="37">
        <v>2000</v>
      </c>
      <c r="O38" s="37">
        <v>2000</v>
      </c>
      <c r="P38" s="37">
        <v>2000</v>
      </c>
      <c r="Q38" s="37">
        <v>2000</v>
      </c>
      <c r="R38" s="37">
        <v>2000</v>
      </c>
      <c r="S38" s="37">
        <v>2000</v>
      </c>
      <c r="T38" s="18"/>
      <c r="U38" s="19"/>
      <c r="V38" s="13"/>
    </row>
    <row r="39" ht="13.65" customHeight="1">
      <c r="A39" s="11"/>
      <c r="B39" s="12"/>
      <c r="C39" s="23"/>
      <c r="D39" t="s" s="36">
        <v>32</v>
      </c>
      <c r="E39" s="59"/>
      <c r="F39" s="25"/>
      <c r="G39" s="25"/>
      <c r="H39" s="37">
        <v>50</v>
      </c>
      <c r="I39" s="37">
        <v>50</v>
      </c>
      <c r="J39" s="37">
        <v>50</v>
      </c>
      <c r="K39" s="37">
        <v>50</v>
      </c>
      <c r="L39" s="37">
        <v>50</v>
      </c>
      <c r="M39" s="37">
        <v>50</v>
      </c>
      <c r="N39" s="37">
        <v>50</v>
      </c>
      <c r="O39" s="37">
        <v>50</v>
      </c>
      <c r="P39" s="37">
        <v>50</v>
      </c>
      <c r="Q39" s="37">
        <v>50</v>
      </c>
      <c r="R39" s="37">
        <v>50</v>
      </c>
      <c r="S39" s="37">
        <v>50</v>
      </c>
      <c r="T39" s="18"/>
      <c r="U39" s="19"/>
      <c r="V39" s="13"/>
    </row>
    <row r="40" ht="13.65" customHeight="1">
      <c r="A40" s="11"/>
      <c r="B40" s="12"/>
      <c r="C40" s="23"/>
      <c r="D40" t="s" s="36">
        <v>33</v>
      </c>
      <c r="E40" s="57"/>
      <c r="F40" s="25"/>
      <c r="G40" s="25"/>
      <c r="H40" s="37">
        <v>50</v>
      </c>
      <c r="I40" s="37">
        <v>50</v>
      </c>
      <c r="J40" s="37">
        <v>50</v>
      </c>
      <c r="K40" s="37">
        <v>50</v>
      </c>
      <c r="L40" s="37">
        <v>50</v>
      </c>
      <c r="M40" s="37">
        <v>50</v>
      </c>
      <c r="N40" s="37">
        <v>50</v>
      </c>
      <c r="O40" s="37">
        <v>50</v>
      </c>
      <c r="P40" s="37">
        <v>50</v>
      </c>
      <c r="Q40" s="37">
        <v>50</v>
      </c>
      <c r="R40" s="37">
        <v>50</v>
      </c>
      <c r="S40" s="37">
        <v>50</v>
      </c>
      <c r="T40" s="18"/>
      <c r="U40" s="19"/>
      <c r="V40" s="13"/>
    </row>
    <row r="41" ht="13.65" customHeight="1">
      <c r="A41" s="11"/>
      <c r="B41" s="12"/>
      <c r="C41" s="23"/>
      <c r="D41" t="s" s="36">
        <v>34</v>
      </c>
      <c r="E41" s="57"/>
      <c r="F41" s="25"/>
      <c r="G41" s="25"/>
      <c r="H41" s="37">
        <v>9</v>
      </c>
      <c r="I41" s="37">
        <v>9</v>
      </c>
      <c r="J41" s="37">
        <v>9</v>
      </c>
      <c r="K41" s="37">
        <v>9</v>
      </c>
      <c r="L41" s="37">
        <v>9</v>
      </c>
      <c r="M41" s="37">
        <v>9</v>
      </c>
      <c r="N41" s="37">
        <v>9</v>
      </c>
      <c r="O41" s="37">
        <v>9</v>
      </c>
      <c r="P41" s="37">
        <v>9</v>
      </c>
      <c r="Q41" s="37">
        <v>9</v>
      </c>
      <c r="R41" s="37">
        <v>9</v>
      </c>
      <c r="S41" s="37">
        <v>9</v>
      </c>
      <c r="T41" s="18"/>
      <c r="U41" s="19"/>
      <c r="V41" s="13"/>
    </row>
    <row r="42" ht="13.65" customHeight="1">
      <c r="A42" s="11"/>
      <c r="B42" s="12"/>
      <c r="C42" s="23"/>
      <c r="D42" t="s" s="36">
        <v>35</v>
      </c>
      <c r="E42" s="57"/>
      <c r="F42" s="25"/>
      <c r="G42" s="25"/>
      <c r="H42" s="37">
        <v>40</v>
      </c>
      <c r="I42" s="37">
        <v>40</v>
      </c>
      <c r="J42" s="37">
        <v>40</v>
      </c>
      <c r="K42" s="37">
        <v>40</v>
      </c>
      <c r="L42" s="37">
        <v>40</v>
      </c>
      <c r="M42" s="37">
        <v>40</v>
      </c>
      <c r="N42" s="37">
        <v>40</v>
      </c>
      <c r="O42" s="37">
        <v>40</v>
      </c>
      <c r="P42" s="37">
        <v>40</v>
      </c>
      <c r="Q42" s="37">
        <v>40</v>
      </c>
      <c r="R42" s="37">
        <v>40</v>
      </c>
      <c r="S42" s="37">
        <v>40</v>
      </c>
      <c r="T42" s="18"/>
      <c r="U42" s="19"/>
      <c r="V42" s="13"/>
    </row>
    <row r="43" ht="13.65" customHeight="1">
      <c r="A43" s="11"/>
      <c r="B43" s="12"/>
      <c r="C43" s="23"/>
      <c r="D43" s="55"/>
      <c r="E43" s="60"/>
      <c r="F43" s="25"/>
      <c r="G43" s="25"/>
      <c r="H43" s="55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2"/>
      <c r="T43" s="18"/>
      <c r="U43" s="19"/>
      <c r="V43" s="13"/>
    </row>
    <row r="44" ht="13.65" customHeight="1">
      <c r="A44" s="11"/>
      <c r="B44" s="12"/>
      <c r="C44" s="23"/>
      <c r="D44" t="s" s="36">
        <v>36</v>
      </c>
      <c r="E44" s="57"/>
      <c r="F44" s="25"/>
      <c r="G44" s="25"/>
      <c r="H44" s="25"/>
      <c r="I44" s="37">
        <v>450</v>
      </c>
      <c r="J44" s="25"/>
      <c r="K44" s="37">
        <v>450</v>
      </c>
      <c r="L44" s="25"/>
      <c r="M44" s="37">
        <v>450</v>
      </c>
      <c r="N44" s="25"/>
      <c r="O44" s="37">
        <v>450</v>
      </c>
      <c r="P44" s="25"/>
      <c r="Q44" s="37">
        <v>450</v>
      </c>
      <c r="R44" s="25"/>
      <c r="S44" s="37">
        <v>450</v>
      </c>
      <c r="T44" s="18"/>
      <c r="U44" s="19"/>
      <c r="V44" s="13"/>
    </row>
    <row r="45" ht="13.65" customHeight="1">
      <c r="A45" s="11"/>
      <c r="B45" s="12"/>
      <c r="C45" s="23"/>
      <c r="D45" t="s" s="36">
        <v>37</v>
      </c>
      <c r="E45" s="57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18"/>
      <c r="U45" s="19"/>
      <c r="V45" s="13"/>
    </row>
    <row r="46" ht="13.65" customHeight="1">
      <c r="A46" s="11"/>
      <c r="B46" s="12"/>
      <c r="C46" s="23"/>
      <c r="D46" t="s" s="36">
        <v>38</v>
      </c>
      <c r="E46" s="57"/>
      <c r="F46" s="25"/>
      <c r="G46" s="25"/>
      <c r="H46" s="37">
        <v>2000</v>
      </c>
      <c r="I46" s="37">
        <v>2000</v>
      </c>
      <c r="J46" s="37">
        <v>2000</v>
      </c>
      <c r="K46" s="37">
        <v>2000</v>
      </c>
      <c r="L46" s="37">
        <v>2000</v>
      </c>
      <c r="M46" s="37">
        <v>2000</v>
      </c>
      <c r="N46" s="37">
        <v>2000</v>
      </c>
      <c r="O46" s="37">
        <v>2000</v>
      </c>
      <c r="P46" s="37">
        <v>2000</v>
      </c>
      <c r="Q46" s="37">
        <v>2000</v>
      </c>
      <c r="R46" s="37">
        <v>2000</v>
      </c>
      <c r="S46" s="37">
        <v>2000</v>
      </c>
      <c r="T46" s="18"/>
      <c r="U46" s="19"/>
      <c r="V46" s="13"/>
    </row>
    <row r="47" ht="13.65" customHeight="1">
      <c r="A47" s="11"/>
      <c r="B47" s="12"/>
      <c r="C47" s="23"/>
      <c r="D47" t="s" s="36">
        <v>39</v>
      </c>
      <c r="E47" s="57"/>
      <c r="F47" s="25"/>
      <c r="G47" s="25"/>
      <c r="H47" s="37">
        <v>800</v>
      </c>
      <c r="I47" s="37">
        <v>800</v>
      </c>
      <c r="J47" s="37">
        <v>800</v>
      </c>
      <c r="K47" s="37">
        <v>800</v>
      </c>
      <c r="L47" s="37">
        <v>800</v>
      </c>
      <c r="M47" s="37">
        <v>800</v>
      </c>
      <c r="N47" s="37">
        <v>800</v>
      </c>
      <c r="O47" s="37">
        <v>800</v>
      </c>
      <c r="P47" s="37">
        <v>800</v>
      </c>
      <c r="Q47" s="37">
        <v>800</v>
      </c>
      <c r="R47" s="37">
        <v>800</v>
      </c>
      <c r="S47" s="37">
        <v>800</v>
      </c>
      <c r="T47" s="18"/>
      <c r="U47" s="19"/>
      <c r="V47" s="13"/>
    </row>
    <row r="48" ht="13.65" customHeight="1">
      <c r="A48" s="11"/>
      <c r="B48" s="12"/>
      <c r="C48" s="23"/>
      <c r="D48" t="s" s="36">
        <v>40</v>
      </c>
      <c r="E48" s="57"/>
      <c r="F48" s="25"/>
      <c r="G48" s="25"/>
      <c r="H48" s="37">
        <v>3600</v>
      </c>
      <c r="I48" s="37">
        <v>3600</v>
      </c>
      <c r="J48" s="37">
        <v>3600</v>
      </c>
      <c r="K48" s="37">
        <v>3600</v>
      </c>
      <c r="L48" s="37">
        <v>3600</v>
      </c>
      <c r="M48" s="37">
        <v>3600</v>
      </c>
      <c r="N48" s="37">
        <v>3600</v>
      </c>
      <c r="O48" s="37">
        <v>3600</v>
      </c>
      <c r="P48" s="37">
        <v>3600</v>
      </c>
      <c r="Q48" s="37">
        <v>3600</v>
      </c>
      <c r="R48" s="37">
        <v>3600</v>
      </c>
      <c r="S48" s="37">
        <v>3600</v>
      </c>
      <c r="T48" s="18"/>
      <c r="U48" s="19"/>
      <c r="V48" s="13"/>
    </row>
    <row r="49" ht="13.65" customHeight="1">
      <c r="A49" s="11"/>
      <c r="B49" s="12"/>
      <c r="C49" s="23"/>
      <c r="D49" t="s" s="36">
        <v>41</v>
      </c>
      <c r="E49" s="57"/>
      <c r="F49" s="25"/>
      <c r="G49" s="25"/>
      <c r="H49" s="37">
        <v>1440</v>
      </c>
      <c r="I49" s="37">
        <v>1440</v>
      </c>
      <c r="J49" s="37">
        <v>1440</v>
      </c>
      <c r="K49" s="37">
        <v>1440</v>
      </c>
      <c r="L49" s="37">
        <v>1440</v>
      </c>
      <c r="M49" s="37">
        <v>1440</v>
      </c>
      <c r="N49" s="37">
        <v>1440</v>
      </c>
      <c r="O49" s="37">
        <v>1440</v>
      </c>
      <c r="P49" s="37">
        <v>1440</v>
      </c>
      <c r="Q49" s="37">
        <v>1440</v>
      </c>
      <c r="R49" s="37">
        <v>1440</v>
      </c>
      <c r="S49" s="37">
        <v>1440</v>
      </c>
      <c r="T49" s="18"/>
      <c r="U49" s="19"/>
      <c r="V49" s="13"/>
    </row>
    <row r="50" ht="13.65" customHeight="1">
      <c r="A50" s="11"/>
      <c r="B50" s="12"/>
      <c r="C50" s="23"/>
      <c r="D50" t="s" s="63">
        <v>42</v>
      </c>
      <c r="E50" s="60"/>
      <c r="F50" s="25"/>
      <c r="G50" s="25"/>
      <c r="H50" s="37">
        <v>5400</v>
      </c>
      <c r="I50" s="37">
        <v>5400</v>
      </c>
      <c r="J50" s="37">
        <v>5400</v>
      </c>
      <c r="K50" s="37">
        <v>5400</v>
      </c>
      <c r="L50" s="37">
        <v>5400</v>
      </c>
      <c r="M50" s="37">
        <v>5400</v>
      </c>
      <c r="N50" s="37">
        <v>5400</v>
      </c>
      <c r="O50" s="37">
        <v>5400</v>
      </c>
      <c r="P50" s="37">
        <v>5400</v>
      </c>
      <c r="Q50" s="37">
        <v>5400</v>
      </c>
      <c r="R50" s="37">
        <v>5400</v>
      </c>
      <c r="S50" s="37">
        <v>5400</v>
      </c>
      <c r="T50" s="18"/>
      <c r="U50" s="19"/>
      <c r="V50" s="13"/>
    </row>
    <row r="51" ht="13.65" customHeight="1">
      <c r="A51" s="11"/>
      <c r="B51" s="12"/>
      <c r="C51" s="23"/>
      <c r="D51" t="s" s="36">
        <v>43</v>
      </c>
      <c r="E51" s="58"/>
      <c r="F51" s="25"/>
      <c r="G51" s="25"/>
      <c r="H51" s="37">
        <v>400</v>
      </c>
      <c r="I51" s="37">
        <v>400</v>
      </c>
      <c r="J51" s="37">
        <v>400</v>
      </c>
      <c r="K51" s="37">
        <v>400</v>
      </c>
      <c r="L51" s="37">
        <v>400</v>
      </c>
      <c r="M51" s="37">
        <v>400</v>
      </c>
      <c r="N51" s="37">
        <v>400</v>
      </c>
      <c r="O51" s="37">
        <v>400</v>
      </c>
      <c r="P51" s="37">
        <v>400</v>
      </c>
      <c r="Q51" s="37">
        <v>400</v>
      </c>
      <c r="R51" s="37">
        <v>400</v>
      </c>
      <c r="S51" s="37">
        <v>400</v>
      </c>
      <c r="T51" s="18"/>
      <c r="U51" s="19"/>
      <c r="V51" s="13"/>
    </row>
    <row r="52" ht="13.65" customHeight="1">
      <c r="A52" s="11"/>
      <c r="B52" s="12"/>
      <c r="C52" s="23"/>
      <c r="D52" t="s" s="36">
        <v>44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18"/>
      <c r="U52" s="19"/>
      <c r="V52" s="13"/>
    </row>
    <row r="53" ht="13.65" customHeight="1">
      <c r="A53" s="11"/>
      <c r="B53" s="12"/>
      <c r="C53" s="23"/>
      <c r="D53" t="s" s="36">
        <v>45</v>
      </c>
      <c r="E53" s="25"/>
      <c r="F53" s="25"/>
      <c r="G53" s="25"/>
      <c r="H53" s="25"/>
      <c r="I53" s="25"/>
      <c r="J53" s="25"/>
      <c r="K53" s="25"/>
      <c r="L53" s="25"/>
      <c r="M53" s="37">
        <v>5947</v>
      </c>
      <c r="N53" s="25"/>
      <c r="O53" s="25"/>
      <c r="P53" s="25"/>
      <c r="Q53" s="25"/>
      <c r="R53" s="25"/>
      <c r="S53" s="37">
        <v>5947</v>
      </c>
      <c r="T53" s="18"/>
      <c r="U53" s="19"/>
      <c r="V53" s="13"/>
    </row>
    <row r="54" ht="13.65" customHeight="1">
      <c r="A54" s="11"/>
      <c r="B54" s="12"/>
      <c r="C54" s="23"/>
      <c r="D54" t="s" s="36">
        <v>46</v>
      </c>
      <c r="E54" s="37">
        <f>E12*0.2</f>
        <v>0</v>
      </c>
      <c r="F54" s="25"/>
      <c r="G54" s="25"/>
      <c r="H54" s="37">
        <f>H12*0.2</f>
        <v>4404.6</v>
      </c>
      <c r="I54" s="37">
        <f>I12*0.2</f>
        <v>4878.8</v>
      </c>
      <c r="J54" s="37">
        <f>J12*0.2</f>
        <v>5556.2</v>
      </c>
      <c r="K54" s="37">
        <f>K12*0.2</f>
        <v>5822.2</v>
      </c>
      <c r="L54" s="37">
        <f>L12*0.2</f>
        <v>7017.8</v>
      </c>
      <c r="M54" s="37">
        <f>M12*0.2</f>
        <v>7916</v>
      </c>
      <c r="N54" s="37">
        <f>N12*0.2</f>
        <v>8029</v>
      </c>
      <c r="O54" s="37">
        <f>O12*0.2</f>
        <v>4350.6</v>
      </c>
      <c r="P54" s="37">
        <f>P12*0.2</f>
        <v>7106.4</v>
      </c>
      <c r="Q54" s="37">
        <f>Q12*0.2</f>
        <v>7526</v>
      </c>
      <c r="R54" s="37">
        <f>R12*0.2</f>
        <v>8472.4</v>
      </c>
      <c r="S54" s="37">
        <f>S12*0.2</f>
        <v>8990</v>
      </c>
      <c r="T54" s="18"/>
      <c r="U54" s="19"/>
      <c r="V54" s="13"/>
    </row>
    <row r="55" ht="13.65" customHeight="1">
      <c r="A55" s="11"/>
      <c r="B55" s="12"/>
      <c r="C55" s="23"/>
      <c r="D55" t="s" s="38">
        <v>47</v>
      </c>
      <c r="E55" s="37">
        <f>SUM(E24:E54)</f>
        <v>8000</v>
      </c>
      <c r="F55" s="37">
        <f>SUM(F24:F54)</f>
        <v>8000</v>
      </c>
      <c r="G55" s="37">
        <f>SUM(G24:G54)</f>
        <v>8000</v>
      </c>
      <c r="H55" s="37">
        <f>SUM(H24:H54)</f>
        <v>31043.6</v>
      </c>
      <c r="I55" s="37">
        <f>SUM(I24:I54)</f>
        <v>31967.8</v>
      </c>
      <c r="J55" s="37">
        <f>SUM(J24:J54)</f>
        <v>32195.2</v>
      </c>
      <c r="K55" s="37">
        <f>SUM(K24:K54)</f>
        <v>32911.2</v>
      </c>
      <c r="L55" s="37">
        <f>SUM(L24:L54)</f>
        <v>33656.8</v>
      </c>
      <c r="M55" s="37">
        <f>SUM(M24:M54)</f>
        <v>40952</v>
      </c>
      <c r="N55" s="37">
        <f>SUM(N24:N54)</f>
        <v>34668</v>
      </c>
      <c r="O55" s="37">
        <f>SUM(O24:O54)</f>
        <v>31439.6</v>
      </c>
      <c r="P55" s="37">
        <f>SUM(P24:P54)</f>
        <v>33745.4</v>
      </c>
      <c r="Q55" s="37">
        <f>SUM(Q24:Q54)</f>
        <v>34615</v>
      </c>
      <c r="R55" s="37">
        <f>SUM(R24:R54)</f>
        <v>35111.4</v>
      </c>
      <c r="S55" s="37">
        <f>SUM(S24:S54)</f>
        <v>42026</v>
      </c>
      <c r="T55" s="18"/>
      <c r="U55" s="19"/>
      <c r="V55" s="13"/>
    </row>
    <row r="56" ht="13.65" customHeight="1">
      <c r="A56" s="11"/>
      <c r="B56" s="12"/>
      <c r="C56" s="23"/>
      <c r="D56" t="s" s="32">
        <v>12</v>
      </c>
      <c r="E56" s="39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1"/>
      <c r="Q56" s="31"/>
      <c r="R56" s="31"/>
      <c r="S56" s="31"/>
      <c r="T56" s="18"/>
      <c r="U56" s="19"/>
      <c r="V56" s="13"/>
    </row>
    <row r="57" ht="13.65" customHeight="1">
      <c r="A57" s="11"/>
      <c r="B57" s="12"/>
      <c r="C57" s="23"/>
      <c r="D57" t="s" s="36">
        <v>48</v>
      </c>
      <c r="E57" s="59"/>
      <c r="F57" s="25"/>
      <c r="G57" s="37">
        <v>1000</v>
      </c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18"/>
      <c r="U57" s="19"/>
      <c r="V57" s="13"/>
    </row>
    <row r="58" ht="13.65" customHeight="1">
      <c r="A58" s="11"/>
      <c r="B58" s="12"/>
      <c r="C58" s="23"/>
      <c r="D58" t="s" s="36">
        <v>49</v>
      </c>
      <c r="E58" s="58"/>
      <c r="F58" s="25"/>
      <c r="G58" s="37">
        <v>1000</v>
      </c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18"/>
      <c r="U58" s="19"/>
      <c r="V58" s="13"/>
    </row>
    <row r="59" ht="13.65" customHeight="1">
      <c r="A59" s="11"/>
      <c r="B59" s="12"/>
      <c r="C59" s="23"/>
      <c r="D59" t="s" s="36">
        <v>50</v>
      </c>
      <c r="E59" s="37">
        <v>15000</v>
      </c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18"/>
      <c r="U59" s="19"/>
      <c r="V59" s="13"/>
    </row>
    <row r="60" ht="13.65" customHeight="1">
      <c r="A60" s="11"/>
      <c r="B60" s="12"/>
      <c r="C60" s="23"/>
      <c r="D60" t="s" s="36">
        <v>51</v>
      </c>
      <c r="E60" s="37">
        <v>1000</v>
      </c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18"/>
      <c r="U60" s="19"/>
      <c r="V60" s="13"/>
    </row>
    <row r="61" ht="13.65" customHeight="1">
      <c r="A61" s="11"/>
      <c r="B61" s="12"/>
      <c r="C61" s="23"/>
      <c r="D61" t="s" s="36">
        <v>52</v>
      </c>
      <c r="E61" s="25"/>
      <c r="F61" s="25"/>
      <c r="G61" s="25"/>
      <c r="H61" s="37">
        <v>300</v>
      </c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18"/>
      <c r="U61" s="19"/>
      <c r="V61" s="13"/>
    </row>
    <row r="62" ht="13.65" customHeight="1">
      <c r="A62" s="11"/>
      <c r="B62" s="12"/>
      <c r="C62" s="23"/>
      <c r="D62" t="s" s="36">
        <v>53</v>
      </c>
      <c r="E62" s="37">
        <v>50000</v>
      </c>
      <c r="F62" s="37">
        <v>50000</v>
      </c>
      <c r="G62" s="37">
        <v>50000</v>
      </c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18"/>
      <c r="U62" s="19"/>
      <c r="V62" s="13"/>
    </row>
    <row r="63" ht="13.65" customHeight="1">
      <c r="A63" s="11"/>
      <c r="B63" s="12"/>
      <c r="C63" s="23"/>
      <c r="D63" t="s" s="36">
        <v>54</v>
      </c>
      <c r="E63" s="37">
        <v>7500</v>
      </c>
      <c r="F63" s="25"/>
      <c r="G63" s="37">
        <v>7500</v>
      </c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18"/>
      <c r="U63" s="19"/>
      <c r="V63" s="13"/>
    </row>
    <row r="64" ht="13.65" customHeight="1">
      <c r="A64" s="11"/>
      <c r="B64" s="12"/>
      <c r="C64" s="23"/>
      <c r="D64" t="s" s="36">
        <v>55</v>
      </c>
      <c r="E64" s="64"/>
      <c r="F64" s="62"/>
      <c r="G64" s="37">
        <v>60000</v>
      </c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18"/>
      <c r="U64" s="19"/>
      <c r="V64" s="13"/>
    </row>
    <row r="65" ht="13.65" customHeight="1">
      <c r="A65" s="11"/>
      <c r="B65" s="12"/>
      <c r="C65" s="23"/>
      <c r="D65" t="s" s="36">
        <v>56</v>
      </c>
      <c r="E65" s="57"/>
      <c r="F65" s="25"/>
      <c r="G65" s="37">
        <v>3000</v>
      </c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18"/>
      <c r="U65" s="19"/>
      <c r="V65" s="13"/>
    </row>
    <row r="66" ht="13.65" customHeight="1">
      <c r="A66" s="11"/>
      <c r="B66" s="12"/>
      <c r="C66" s="23"/>
      <c r="D66" t="s" s="36">
        <v>21</v>
      </c>
      <c r="E66" s="57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18"/>
      <c r="U66" s="19"/>
      <c r="V66" s="13"/>
    </row>
    <row r="67" ht="13.65" customHeight="1">
      <c r="A67" s="11"/>
      <c r="B67" s="12"/>
      <c r="C67" s="23"/>
      <c r="D67" t="s" s="36">
        <v>57</v>
      </c>
      <c r="E67" s="58"/>
      <c r="F67" s="25"/>
      <c r="G67" s="25"/>
      <c r="H67" s="25"/>
      <c r="I67" s="25"/>
      <c r="J67" s="25"/>
      <c r="K67" s="37">
        <v>2120</v>
      </c>
      <c r="L67" s="37">
        <v>2120</v>
      </c>
      <c r="M67" s="37">
        <v>2120</v>
      </c>
      <c r="N67" s="37">
        <v>2120</v>
      </c>
      <c r="O67" s="37">
        <v>2120</v>
      </c>
      <c r="P67" s="37">
        <v>2120</v>
      </c>
      <c r="Q67" s="37">
        <v>2120</v>
      </c>
      <c r="R67" s="37">
        <v>2120</v>
      </c>
      <c r="S67" s="37">
        <v>2120</v>
      </c>
      <c r="T67" s="18"/>
      <c r="U67" s="19"/>
      <c r="V67" s="13"/>
    </row>
    <row r="68" ht="13.65" customHeight="1">
      <c r="A68" s="11"/>
      <c r="B68" s="12"/>
      <c r="C68" s="23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18"/>
      <c r="U68" s="19"/>
      <c r="V68" s="13"/>
    </row>
    <row r="69" ht="13.5" customHeight="1">
      <c r="A69" s="11"/>
      <c r="B69" s="12"/>
      <c r="C69" s="23"/>
      <c r="D69" t="s" s="43">
        <v>58</v>
      </c>
      <c r="E69" s="44">
        <f>SUM(E57:E68)</f>
        <v>73500</v>
      </c>
      <c r="F69" s="44">
        <f>SUM(F57:F68)</f>
        <v>50000</v>
      </c>
      <c r="G69" s="44">
        <f>SUM(G57:G68)</f>
        <v>122500</v>
      </c>
      <c r="H69" s="44">
        <f>SUM(H57:H68)</f>
        <v>300</v>
      </c>
      <c r="I69" s="44">
        <f>SUM(I57:I68)</f>
        <v>0</v>
      </c>
      <c r="J69" s="44">
        <f>SUM(J57:J68)</f>
        <v>0</v>
      </c>
      <c r="K69" s="44">
        <f>SUM(K57:K68)</f>
        <v>2120</v>
      </c>
      <c r="L69" s="44">
        <f>SUM(L57:L68)</f>
        <v>2120</v>
      </c>
      <c r="M69" s="44">
        <f>SUM(M57:M68)</f>
        <v>2120</v>
      </c>
      <c r="N69" s="44">
        <f>SUM(N57:N68)</f>
        <v>2120</v>
      </c>
      <c r="O69" s="44">
        <f>SUM(O57:O68)</f>
        <v>2120</v>
      </c>
      <c r="P69" s="44">
        <f>SUM(P57:P68)</f>
        <v>2120</v>
      </c>
      <c r="Q69" s="44">
        <f>SUM(Q57:Q68)</f>
        <v>2120</v>
      </c>
      <c r="R69" s="44">
        <f>SUM(R57:R68)</f>
        <v>2120</v>
      </c>
      <c r="S69" s="44">
        <f>SUM(S57:S68)</f>
        <v>2120</v>
      </c>
      <c r="T69" s="18"/>
      <c r="U69" s="19"/>
      <c r="V69" s="13"/>
    </row>
    <row r="70" ht="13.5" customHeight="1">
      <c r="A70" s="11"/>
      <c r="B70" s="12"/>
      <c r="C70" s="23"/>
      <c r="D70" t="s" s="45">
        <v>59</v>
      </c>
      <c r="E70" s="46">
        <f>E55+E69</f>
        <v>81500</v>
      </c>
      <c r="F70" s="46">
        <f>F55+F69</f>
        <v>58000</v>
      </c>
      <c r="G70" s="46">
        <f>G55+G69</f>
        <v>130500</v>
      </c>
      <c r="H70" s="46">
        <f>H55+H69</f>
        <v>31343.6</v>
      </c>
      <c r="I70" s="46">
        <f>I55+I69</f>
        <v>31967.8</v>
      </c>
      <c r="J70" s="46">
        <f>J55+J69</f>
        <v>32195.2</v>
      </c>
      <c r="K70" s="46">
        <f>K55+K69</f>
        <v>35031.2</v>
      </c>
      <c r="L70" s="46">
        <f>L55+L69</f>
        <v>35776.8</v>
      </c>
      <c r="M70" s="46">
        <f>M55+M69</f>
        <v>43072</v>
      </c>
      <c r="N70" s="46">
        <f>N55+N69</f>
        <v>36788</v>
      </c>
      <c r="O70" s="46">
        <f>O55+O69</f>
        <v>33559.6</v>
      </c>
      <c r="P70" s="46">
        <f>P55+P69</f>
        <v>35865.4</v>
      </c>
      <c r="Q70" s="46">
        <f>Q55+Q69</f>
        <v>36735</v>
      </c>
      <c r="R70" s="46">
        <f>R55+R69</f>
        <v>37231.4</v>
      </c>
      <c r="S70" s="47">
        <f>S55+S69</f>
        <v>44146</v>
      </c>
      <c r="T70" s="18"/>
      <c r="U70" s="19"/>
      <c r="V70" s="13"/>
    </row>
    <row r="71" ht="15" customHeight="1">
      <c r="A71" s="11"/>
      <c r="B71" s="12"/>
      <c r="C71" s="23"/>
      <c r="D71" t="s" s="65">
        <v>60</v>
      </c>
      <c r="E71" s="66">
        <f>E20-E70</f>
        <v>318500</v>
      </c>
      <c r="F71" s="66">
        <f>F20-F70</f>
        <v>-58000</v>
      </c>
      <c r="G71" s="66">
        <f>G20-G70</f>
        <v>-130500</v>
      </c>
      <c r="H71" s="66">
        <f>H20-H70</f>
        <v>-9320.6</v>
      </c>
      <c r="I71" s="66">
        <f>I20-I70</f>
        <v>-7573.8</v>
      </c>
      <c r="J71" s="66">
        <f>J20-J70</f>
        <v>-4414.2</v>
      </c>
      <c r="K71" s="66">
        <f>K20-K70</f>
        <v>-5920.2</v>
      </c>
      <c r="L71" s="66">
        <f>L20-L70</f>
        <v>-687.8</v>
      </c>
      <c r="M71" s="66">
        <f>M20-M70</f>
        <v>-3492</v>
      </c>
      <c r="N71" s="66">
        <f>N20-N70</f>
        <v>3357</v>
      </c>
      <c r="O71" s="66">
        <f>O20-O70</f>
        <v>-11806.6</v>
      </c>
      <c r="P71" s="66">
        <f>P20-P70</f>
        <v>-333.4</v>
      </c>
      <c r="Q71" s="66">
        <f>Q20-Q70</f>
        <v>895</v>
      </c>
      <c r="R71" s="66">
        <f>R20-R70</f>
        <v>5130.6</v>
      </c>
      <c r="S71" s="67">
        <f>S20-S70</f>
        <v>804</v>
      </c>
      <c r="T71" s="18"/>
      <c r="U71" s="19"/>
      <c r="V71" s="13"/>
    </row>
    <row r="72" ht="18.75" customHeight="1">
      <c r="A72" s="11"/>
      <c r="B72" s="12"/>
      <c r="C72" s="23"/>
      <c r="D72" t="s" s="68">
        <v>61</v>
      </c>
      <c r="E72" s="69">
        <f>E6+E71</f>
        <v>318500</v>
      </c>
      <c r="F72" s="69">
        <f>F6+F71</f>
        <v>260500</v>
      </c>
      <c r="G72" s="69">
        <f>G6+G71</f>
        <v>130000</v>
      </c>
      <c r="H72" s="69">
        <f>H6+H71</f>
        <v>120679.4</v>
      </c>
      <c r="I72" s="69">
        <f>I6+I71</f>
        <v>113105.6</v>
      </c>
      <c r="J72" s="69">
        <f>J6+J71</f>
        <v>108691.4</v>
      </c>
      <c r="K72" s="69">
        <f>K6+K71</f>
        <v>102771.2</v>
      </c>
      <c r="L72" s="69">
        <f>L6+L71</f>
        <v>102083.4</v>
      </c>
      <c r="M72" s="69">
        <f>M6+M71</f>
        <v>98591.399999999994</v>
      </c>
      <c r="N72" s="69">
        <f>N6+N71</f>
        <v>101948.4</v>
      </c>
      <c r="O72" s="69">
        <f>O6+O71</f>
        <v>90141.8</v>
      </c>
      <c r="P72" s="69">
        <f>P6+P71</f>
        <v>89808.399999999994</v>
      </c>
      <c r="Q72" s="69">
        <f>Q6+Q71</f>
        <v>90703.399999999994</v>
      </c>
      <c r="R72" s="69">
        <f>R6+R71</f>
        <v>95834</v>
      </c>
      <c r="S72" s="70">
        <f>S6+S71</f>
        <v>96638</v>
      </c>
      <c r="T72" s="18"/>
      <c r="U72" s="19"/>
      <c r="V72" s="13"/>
    </row>
    <row r="73" ht="13.5" customHeight="1">
      <c r="A73" s="11"/>
      <c r="B73" s="12"/>
      <c r="C73" s="12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12"/>
      <c r="U73" s="12"/>
      <c r="V73" s="13"/>
    </row>
    <row r="74" ht="16.5" customHeight="1">
      <c r="A74" s="11"/>
      <c r="B74" s="12"/>
      <c r="C74" s="12"/>
      <c r="D74" t="s" s="72">
        <v>62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3"/>
    </row>
    <row r="75" ht="25.5" customHeight="1">
      <c r="A75" s="11"/>
      <c r="B75" s="12"/>
      <c r="C75" s="12"/>
      <c r="D75" t="s" s="73">
        <v>63</v>
      </c>
      <c r="E75" s="74"/>
      <c r="F75" s="75"/>
      <c r="G75" s="75"/>
      <c r="H75" s="75"/>
      <c r="I75" s="75"/>
      <c r="J75" s="75"/>
      <c r="K75" s="75"/>
      <c r="L75" s="76"/>
      <c r="M75" s="12"/>
      <c r="N75" s="12"/>
      <c r="O75" s="12"/>
      <c r="P75" s="12"/>
      <c r="Q75" s="12"/>
      <c r="R75" s="12"/>
      <c r="S75" s="12"/>
      <c r="T75" s="12"/>
      <c r="U75" s="12"/>
      <c r="V75" s="13"/>
    </row>
    <row r="76" ht="13.65" customHeight="1">
      <c r="A76" s="11"/>
      <c r="B76" s="12"/>
      <c r="C76" s="12"/>
      <c r="D76" s="77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3"/>
    </row>
    <row r="77" ht="13.65" customHeight="1">
      <c r="A77" s="11"/>
      <c r="B77" s="12"/>
      <c r="C77" s="12"/>
      <c r="D77" t="s" s="78">
        <v>64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3"/>
    </row>
    <row r="78" ht="27.75" customHeight="1">
      <c r="A78" s="11"/>
      <c r="B78" s="12"/>
      <c r="C78" s="12"/>
      <c r="D78" t="s" s="79">
        <v>65</v>
      </c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12"/>
      <c r="P78" s="12"/>
      <c r="Q78" s="12"/>
      <c r="R78" s="12"/>
      <c r="S78" s="12"/>
      <c r="T78" s="12"/>
      <c r="U78" s="12"/>
      <c r="V78" s="13"/>
    </row>
    <row r="79" ht="13.65" customHeight="1">
      <c r="A79" s="11"/>
      <c r="B79" s="12"/>
      <c r="C79" s="12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12"/>
      <c r="P79" s="12"/>
      <c r="Q79" s="12"/>
      <c r="R79" s="12"/>
      <c r="S79" s="12"/>
      <c r="T79" s="12"/>
      <c r="U79" s="12"/>
      <c r="V79" s="13"/>
    </row>
    <row r="80" ht="13.65" customHeight="1">
      <c r="A80" s="11"/>
      <c r="B80" s="12"/>
      <c r="C80" s="12"/>
      <c r="D80" s="12"/>
      <c r="E80" s="13"/>
      <c r="F80" s="81"/>
      <c r="G80" s="81"/>
      <c r="H80" s="81"/>
      <c r="I80" s="81"/>
      <c r="J80" s="81"/>
      <c r="K80" s="81"/>
      <c r="L80" s="11"/>
      <c r="M80" s="12"/>
      <c r="N80" s="12"/>
      <c r="O80" s="12"/>
      <c r="P80" s="12"/>
      <c r="Q80" s="12"/>
      <c r="R80" s="12"/>
      <c r="S80" s="12"/>
      <c r="T80" s="12"/>
      <c r="U80" s="12"/>
      <c r="V80" s="13"/>
    </row>
    <row r="81" ht="28.5" customHeight="1">
      <c r="A81" s="11"/>
      <c r="B81" s="12"/>
      <c r="C81" s="12"/>
      <c r="D81" t="s" s="82">
        <v>66</v>
      </c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12"/>
      <c r="P81" s="12"/>
      <c r="Q81" s="12"/>
      <c r="R81" s="12"/>
      <c r="S81" s="12"/>
      <c r="T81" s="12"/>
      <c r="U81" s="12"/>
      <c r="V81" s="13"/>
    </row>
    <row r="82" ht="14.25" customHeight="1">
      <c r="A82" s="11"/>
      <c r="B82" s="13"/>
      <c r="C82" s="81"/>
      <c r="D82" s="81"/>
      <c r="E82" s="84"/>
      <c r="F82" s="84"/>
      <c r="G82" s="84"/>
      <c r="H82" s="84"/>
      <c r="I82" s="84"/>
      <c r="J82" s="84"/>
      <c r="K82" s="84"/>
      <c r="L82" s="85"/>
      <c r="M82" s="12"/>
      <c r="N82" s="12"/>
      <c r="O82" s="12"/>
      <c r="P82" s="12"/>
      <c r="Q82" s="12"/>
      <c r="R82" s="12"/>
      <c r="S82" s="12"/>
      <c r="T82" s="12"/>
      <c r="U82" s="12"/>
      <c r="V82" s="13"/>
    </row>
    <row r="83" ht="39.75" customHeight="1">
      <c r="A83" s="11"/>
      <c r="B83" s="12"/>
      <c r="C83" s="12"/>
      <c r="D83" t="s" s="86">
        <v>67</v>
      </c>
      <c r="E83" s="87"/>
      <c r="F83" s="88"/>
      <c r="G83" s="88"/>
      <c r="H83" s="88"/>
      <c r="I83" s="88"/>
      <c r="J83" s="88"/>
      <c r="K83" s="88"/>
      <c r="L83" s="89"/>
      <c r="M83" s="12"/>
      <c r="N83" s="12"/>
      <c r="O83" s="12"/>
      <c r="P83" s="12"/>
      <c r="Q83" s="12"/>
      <c r="R83" s="12"/>
      <c r="S83" s="12"/>
      <c r="T83" s="12"/>
      <c r="U83" s="12"/>
      <c r="V83" s="13"/>
    </row>
    <row r="84" ht="24.75" customHeight="1">
      <c r="A84" s="11"/>
      <c r="B84" s="12"/>
      <c r="C84" s="12"/>
      <c r="D84" s="90"/>
      <c r="E84" s="10"/>
      <c r="F84" s="91"/>
      <c r="G84" s="91"/>
      <c r="H84" s="91"/>
      <c r="I84" s="91"/>
      <c r="J84" s="91"/>
      <c r="K84" s="91"/>
      <c r="L84" s="2"/>
      <c r="M84" s="12"/>
      <c r="N84" s="12"/>
      <c r="O84" s="12"/>
      <c r="P84" s="12"/>
      <c r="Q84" s="12"/>
      <c r="R84" s="12"/>
      <c r="S84" s="12"/>
      <c r="T84" s="12"/>
      <c r="U84" s="12"/>
      <c r="V84" s="13"/>
    </row>
    <row r="85" ht="12" customHeight="1">
      <c r="A85" s="11"/>
      <c r="B85" s="12"/>
      <c r="C85" s="9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93"/>
      <c r="P85" s="12"/>
      <c r="Q85" s="12"/>
      <c r="R85" s="12"/>
      <c r="S85" s="12"/>
      <c r="T85" s="12"/>
      <c r="U85" s="12"/>
      <c r="V85" s="13"/>
    </row>
    <row r="86" ht="27.75" customHeight="1">
      <c r="A86" s="11"/>
      <c r="B86" s="12"/>
      <c r="C86" s="94"/>
      <c r="D86" s="95"/>
      <c r="E86" s="13"/>
      <c r="F86" s="81"/>
      <c r="G86" s="81"/>
      <c r="H86" s="81"/>
      <c r="I86" s="81"/>
      <c r="J86" s="81"/>
      <c r="K86" s="81"/>
      <c r="L86" s="11"/>
      <c r="M86" s="12"/>
      <c r="N86" s="12"/>
      <c r="O86" s="96"/>
      <c r="P86" s="12"/>
      <c r="Q86" s="12"/>
      <c r="R86" s="12"/>
      <c r="S86" s="12"/>
      <c r="T86" s="12"/>
      <c r="U86" s="12"/>
      <c r="V86" s="13"/>
    </row>
    <row r="87" ht="13.65" customHeight="1">
      <c r="A87" s="11"/>
      <c r="B87" s="12"/>
      <c r="C87" s="9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93"/>
      <c r="P87" s="12"/>
      <c r="Q87" s="12"/>
      <c r="R87" s="12"/>
      <c r="S87" s="12"/>
      <c r="T87" s="12"/>
      <c r="U87" s="12"/>
      <c r="V87" s="13"/>
    </row>
    <row r="88" ht="13.65" customHeight="1">
      <c r="A88" s="85"/>
      <c r="B88" s="97"/>
      <c r="C88" s="98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9"/>
    </row>
  </sheetData>
  <mergeCells count="28">
    <mergeCell ref="E7:P8"/>
    <mergeCell ref="E56:P56"/>
    <mergeCell ref="D86:L86"/>
    <mergeCell ref="D84:L84"/>
    <mergeCell ref="D83:L83"/>
    <mergeCell ref="A82:L82"/>
    <mergeCell ref="D81:N81"/>
    <mergeCell ref="E22:P23"/>
    <mergeCell ref="E21:P21"/>
    <mergeCell ref="D80:L80"/>
    <mergeCell ref="D75:L75"/>
    <mergeCell ref="D78:N79"/>
    <mergeCell ref="M4:M5"/>
    <mergeCell ref="E1:P1"/>
    <mergeCell ref="J4:J5"/>
    <mergeCell ref="K4:K5"/>
    <mergeCell ref="P4:P5"/>
    <mergeCell ref="L4:L5"/>
    <mergeCell ref="N4:N5"/>
    <mergeCell ref="O4:O5"/>
    <mergeCell ref="E4:E5"/>
    <mergeCell ref="F4:F5"/>
    <mergeCell ref="G4:G5"/>
    <mergeCell ref="H4:H5"/>
    <mergeCell ref="I4:I5"/>
    <mergeCell ref="Q4:Q5"/>
    <mergeCell ref="R4:R5"/>
    <mergeCell ref="S4:S5"/>
  </mergeCells>
  <pageMargins left="0.21" right="0.21" top="0.7" bottom="0.21" header="0.21" footer="0.492126"/>
  <pageSetup firstPageNumber="1" fitToHeight="1" fitToWidth="1" scale="44" useFirstPageNumber="0" orientation="landscape" pageOrder="downThenOver"/>
  <headerFooter>
    <oddHeader>&amp;R&amp;"Arial,Regular"&amp;10&amp;K00000022/06/2024</oddHeader>
    <oddFooter>&amp;R&amp;"Arial,Regular"&amp;8&amp;K000000Je rédige mon projet - Plan de trésorerie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